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9270" activeTab="3"/>
  </bookViews>
  <sheets>
    <sheet name="ejecucion a febrero FNDR" sheetId="1" r:id="rId1"/>
    <sheet name="ejecucion enero fondema" sheetId="4" r:id="rId2"/>
    <sheet name="presupuesto fndr" sheetId="2" r:id="rId3"/>
    <sheet name="presupuesto fondema" sheetId="3" r:id="rId4"/>
  </sheets>
  <calcPr calcId="145621"/>
</workbook>
</file>

<file path=xl/calcChain.xml><?xml version="1.0" encoding="utf-8"?>
<calcChain xmlns="http://schemas.openxmlformats.org/spreadsheetml/2006/main">
  <c r="D16" i="3" l="1"/>
  <c r="D15" i="3" s="1"/>
  <c r="D13" i="3"/>
  <c r="D12" i="3" s="1"/>
  <c r="D11" i="3" s="1"/>
  <c r="D7" i="3"/>
  <c r="D3" i="3"/>
  <c r="D54" i="2"/>
  <c r="D40" i="2"/>
  <c r="D36" i="2"/>
  <c r="D35" i="2"/>
  <c r="D33" i="2"/>
  <c r="D32" i="2"/>
  <c r="D31" i="2" s="1"/>
  <c r="D27" i="2"/>
  <c r="D20" i="2"/>
  <c r="D13" i="2"/>
  <c r="D11" i="2"/>
  <c r="D10" i="2"/>
  <c r="D9" i="2"/>
  <c r="D7" i="2"/>
  <c r="D6" i="2"/>
  <c r="D5" i="2"/>
  <c r="D4" i="2"/>
  <c r="D3" i="2" s="1"/>
  <c r="D2" i="2" s="1"/>
  <c r="D2" i="3" l="1"/>
</calcChain>
</file>

<file path=xl/sharedStrings.xml><?xml version="1.0" encoding="utf-8"?>
<sst xmlns="http://schemas.openxmlformats.org/spreadsheetml/2006/main" count="317" uniqueCount="171">
  <si>
    <t>CODIGO BIP</t>
  </si>
  <si>
    <t>SUBT</t>
  </si>
  <si>
    <t xml:space="preserve">ITEM </t>
  </si>
  <si>
    <t>NOMBRE PROYECTO</t>
  </si>
  <si>
    <t>PAGADO</t>
  </si>
  <si>
    <t>02</t>
  </si>
  <si>
    <t>CONSTRUCCION AVDS. PEREZ DE ARCE SUR, P. ARENAS</t>
  </si>
  <si>
    <t xml:space="preserve">Construcción CALLE MARDONES PONIENTE, P. ARENAS </t>
  </si>
  <si>
    <t>CONSTRUCCION CALLE CAMILO HENRIQUEZ, NATALES</t>
  </si>
  <si>
    <t>Reposición SEDE SOCIAL JUNTA VECINAL SECTOR Nº 19, PUNTA ARENAS</t>
  </si>
  <si>
    <t>CONSTRUCCION CALLE PEDRO SILVA, PORVENIR</t>
  </si>
  <si>
    <t>MEJORAMIENTO EXTERIOR PALACIO BRAUN MENENDEZ, PUNTA ARENAS</t>
  </si>
  <si>
    <t>CONSTRUCCIÓN SEDE SOCIAL UNION COMUNAL JJ. DE VV. DE PUNTA ARENAS</t>
  </si>
  <si>
    <t>CONSTRUCCION CIRCUNVALACION ALBERTO FUENTES - CARLOS WODD</t>
  </si>
  <si>
    <t>CONSTRUCCION AVDA. GRAL. IBAÑEZ, NATALES</t>
  </si>
  <si>
    <t>AMPLIACION Y REMODELACION GIMNASIO, VILLA TEHUELCHES COMUNA DE LAGUNA BLANCA</t>
  </si>
  <si>
    <t>CONSTRUCCION CALLE MANUEL SEÑORET, PUNTA ARENAS. (DISEÑO)</t>
  </si>
  <si>
    <t>CONSTRUCCION SALA DE USO MULTIPLE ESCUELA CERRO SOMBRERO</t>
  </si>
  <si>
    <t>CONSTRUCCION RED AGUA POTABLE SECTOR RURAL NORTE, PUNTA ARENAS</t>
  </si>
  <si>
    <t>CONSTRUCCION SEDE SOCIAL JUNTA DE VECINOS GOLETA ANCUD, PUNTA ARENAS</t>
  </si>
  <si>
    <t>CONSTRUCCIÓN BORDE COSTERO PORVENIR,ETAPA II.</t>
  </si>
  <si>
    <t>CONSTRUCCION CALLE SANTA JUANA Y OTRAS, P. ARENAS</t>
  </si>
  <si>
    <t>CONSTRUCCION SISTEMA MONITOREO REMOTO DE INCENDIOS FORESTALES PNTP</t>
  </si>
  <si>
    <t>CONSTRUCCION URBANIZACION LOTEO LOMAS DE BAQUEDANO 1º ETAPA</t>
  </si>
  <si>
    <t>CONSTRUCCION SEDE SOCIAL ORATORIO JACINTO BOCCO, PUNTA ARENAS</t>
  </si>
  <si>
    <t>CONSTRUCCION CALLE VICTOR LARENAS, NATALES (DISEÑO)</t>
  </si>
  <si>
    <t>CONSTRUCCION CALLE BARROS ARANAS, NATALES (DISEÑO)</t>
  </si>
  <si>
    <t>CONSTRUCCION AVDA. SANTIAGO BUERAS SUR, NATALES (DISEÑO)</t>
  </si>
  <si>
    <t>CONSTRUCCION CALLE SAN MARTIN, NATALES (DISEÑO)</t>
  </si>
  <si>
    <t>CONSTRUCCION DIVERSAS CALLES PORVENIR, PORVENIR (DISEÑO)</t>
  </si>
  <si>
    <t>MEJORAMIENTO INFRAESTRUCTURA PEATONAL CALLE BULNES, NATALES</t>
  </si>
  <si>
    <t>Conservación Vías URBANAS XII REGIÓN, AÑO 2012</t>
  </si>
  <si>
    <t>CONSTRUCCION MULTICANCHA PASTO SINTETICO POBLACION EDUARDO FREI MONTALVA</t>
  </si>
  <si>
    <t>CONSTRUCCION MULTICANCHA PASTO SINTETICO POBLACION TORRES DEL PAYNE</t>
  </si>
  <si>
    <t>CONSTRUCCION PAVIMENTO PATIO ESCUELA E INTERNADO G-9, CERRO CASTILLO</t>
  </si>
  <si>
    <t>CONSTRUCCION MULTICANCHA POBLACION PABLO NERUDA, PUNTA ARENAS</t>
  </si>
  <si>
    <t>CONSTRUCCION MULTICANCHA POBLACION  GOBERNADOR PHILLIPI, PUNTA ARENAS</t>
  </si>
  <si>
    <t>CONSTRUCCION ACERAS CALLES GUACOLDA Y ABRAHAM LINCOLN, Natales</t>
  </si>
  <si>
    <t>CONSTRUCCION MURO DE CONTENCION MULTICANCHA FITZ ROY Y OTRAS , PUNTA ARENAS</t>
  </si>
  <si>
    <t>MEJORAMIENTO PUERTAS, VENTANAS Y MUROS INT. ESCUELA CERRO</t>
  </si>
  <si>
    <t>CONSTRUCCION VIVIENDA PARA PERSONAL DE APOYO AREA DE EDUCACION, COMUNA DE PRIMAVERA</t>
  </si>
  <si>
    <t>MEJORAMIENTO VIVIENDAS DE EDUCACION, CERRO SOMBRERO</t>
  </si>
  <si>
    <t>Mejoramiento Cierro Perimetral y otras Obras, Diversas Multicanchas, Punta Arenas</t>
  </si>
  <si>
    <t>CONSERVACION MUROS Y ESCALERAS RIO DE LA MANO, PUNTA ARENAS</t>
  </si>
  <si>
    <t>CONSERVACION PARQUE MARIA BEHETY, PUNTA ARENAS</t>
  </si>
  <si>
    <t>CONSERVACION PLAZA CENTENARIO Y SECTOR SUR FITZ ROY, PUNTA ARENAS</t>
  </si>
  <si>
    <t>CONSERVACION 3 ESTABLECIMIENTOS EDUCACIONALES, PUNTA ARENAS</t>
  </si>
  <si>
    <t>Conservación MOBILIARIO URBANO, PUNTA ARENAS</t>
  </si>
  <si>
    <t>EQUIPAMIENTO PARA ORGANIZACIONES COMUNITARIAS, PUNTA ARENAS</t>
  </si>
  <si>
    <t>ADQUISICIÓN DE MAQUINARIA PARA CONSERVACIÓN POR ADMINISTRACIÓN DIRECTA DIRECCIÓN DE VIALIDAD XII REGIÓN</t>
  </si>
  <si>
    <t>Construcción CAMINO RIO HOLLEMBERG RIO PEREZ (DISEÑO)</t>
  </si>
  <si>
    <t>03</t>
  </si>
  <si>
    <t>MEJORAMIENTO CENTRO HISTORICO TURISTICO DE NATALES, 5ta. ETAPA</t>
  </si>
  <si>
    <t>SERNATUR- PROMOCION TURISTICA INTERNACIONAL, REGIÓN DE MAGALLANES Y Antártica CHILENA</t>
  </si>
  <si>
    <t xml:space="preserve">  </t>
  </si>
  <si>
    <t xml:space="preserve"> GASTOS </t>
  </si>
  <si>
    <t xml:space="preserve">24   </t>
  </si>
  <si>
    <t xml:space="preserve"> TRANSFERENCIAS CORRIENTES </t>
  </si>
  <si>
    <t xml:space="preserve"> 01   </t>
  </si>
  <si>
    <t xml:space="preserve"> Al Sector Privado </t>
  </si>
  <si>
    <t xml:space="preserve">     001   </t>
  </si>
  <si>
    <t xml:space="preserve"> Actividades Culturales </t>
  </si>
  <si>
    <t xml:space="preserve">     003   </t>
  </si>
  <si>
    <t xml:space="preserve"> Actividades Deportivas </t>
  </si>
  <si>
    <t xml:space="preserve">     005   </t>
  </si>
  <si>
    <t> Actividades  de Seguridad Ciudadana</t>
  </si>
  <si>
    <t xml:space="preserve">     017   </t>
  </si>
  <si>
    <t>Actividades Sociales</t>
  </si>
  <si>
    <t xml:space="preserve"> 03   </t>
  </si>
  <si>
    <t xml:space="preserve"> A Otras Entidades Públicas </t>
  </si>
  <si>
    <t xml:space="preserve"> Municipalidades - Actividades Culturales </t>
  </si>
  <si>
    <t xml:space="preserve"> Municipalidades - Actividades Deportivas </t>
  </si>
  <si>
    <t>     004</t>
  </si>
  <si>
    <t>Municipalidades - Subsidio Operación de Sistemas de Autogeneracion de Energia en Zonas Aisladas</t>
  </si>
  <si>
    <t>     013</t>
  </si>
  <si>
    <t>Otras Entidades Publicas - Actividades Deportivas</t>
  </si>
  <si>
    <t>Municipales - Actividades Sociales</t>
  </si>
  <si>
    <t>Otras Entidades Publicas - Actividades Culturales</t>
  </si>
  <si>
    <t>Otras Entidades Publicas - Actividades de Seguridad Ciudadana</t>
  </si>
  <si>
    <t>Otras Entidades Publicas - Actividades Sociales</t>
  </si>
  <si>
    <t xml:space="preserve">29   </t>
  </si>
  <si>
    <t xml:space="preserve"> ADQUISICION DE ACTIVOS NO FINANCIEROS </t>
  </si>
  <si>
    <t xml:space="preserve"> Vehículos </t>
  </si>
  <si>
    <t xml:space="preserve"> 04   </t>
  </si>
  <si>
    <t xml:space="preserve"> Mobiliario y Otros </t>
  </si>
  <si>
    <t xml:space="preserve"> 05   </t>
  </si>
  <si>
    <t xml:space="preserve"> Máquinas y Equipos </t>
  </si>
  <si>
    <t xml:space="preserve"> 06   </t>
  </si>
  <si>
    <t>Equipos Informaticos</t>
  </si>
  <si>
    <t> 07</t>
  </si>
  <si>
    <t>Programas Informaticos</t>
  </si>
  <si>
    <t>Otros Activos no Financieros</t>
  </si>
  <si>
    <t xml:space="preserve">31   </t>
  </si>
  <si>
    <t xml:space="preserve"> INICIATIVAS DE INVERSION </t>
  </si>
  <si>
    <t xml:space="preserve"> Estudios Básicos </t>
  </si>
  <si>
    <t xml:space="preserve"> 02   </t>
  </si>
  <si>
    <t xml:space="preserve"> Proyectos </t>
  </si>
  <si>
    <t xml:space="preserve"> Programas de Inversión </t>
  </si>
  <si>
    <t xml:space="preserve">32   </t>
  </si>
  <si>
    <t xml:space="preserve"> PRESTAMOS </t>
  </si>
  <si>
    <t xml:space="preserve"> Por Anticipos a Contratistas </t>
  </si>
  <si>
    <t xml:space="preserve"> Anticipos a Contratistas </t>
  </si>
  <si>
    <t xml:space="preserve">     002   </t>
  </si>
  <si>
    <t xml:space="preserve"> Recuperación de Anticipos a Contratistas </t>
  </si>
  <si>
    <t xml:space="preserve">33   </t>
  </si>
  <si>
    <t xml:space="preserve"> TRANSFERENCIAS DE CAPITAL </t>
  </si>
  <si>
    <t>APLICACIÓN LETRA a) ARTICULO CUARTO TRANSITORIO LEY Nº 20.378</t>
  </si>
  <si>
    <t>FIA- Transferencia mejoramiento de rubro horticola para la agricultura familiar campesina (AFC) etapa III</t>
  </si>
  <si>
    <t>FIA- Transferencia desarrollo de la cadena productiva de novillos de magallanes</t>
  </si>
  <si>
    <t xml:space="preserve">     125   </t>
  </si>
  <si>
    <t xml:space="preserve"> Municipalidades (Fondo Regional de Iniciativa Local) </t>
  </si>
  <si>
    <t>TRANSFERENCIA TECNICA PARA MEJORAR PRODUCTIVIDAD OVINA, EN MAGALLANES</t>
  </si>
  <si>
    <t>SUBSECRETARIA DE PESCA - TRANSFERENCIA GENERACION Y APLICACIÓN PLANES DE MANEJO DE RECURSOS PESQUEROS EN LA REGIÓN</t>
  </si>
  <si>
    <t>INNOVA - Transferencia fondo de emprendimiento con potencial de crecimiento en la región</t>
  </si>
  <si>
    <t>CONICYT - capacitacion becas magister en la región</t>
  </si>
  <si>
    <t>CONICYT - DIFUSION CONGRESO ESCOLAR REGIONAL DE CIENCIA Y TECNOLOGIA EXPLORA</t>
  </si>
  <si>
    <t>CONICYT - DIFUSION CLUBES DE INVESTIGACION CIENTIFICA ESCOLAR</t>
  </si>
  <si>
    <t>CONICYT - DIFUSION SEMANA REGIONAL DE LA CIENCIA Y TECNOLOGIA EXPLORA</t>
  </si>
  <si>
    <t>CONICYT - DIFUSION PROYECTOS DE VINCULACION ENTRE CIENCIA  Y EMPRESA</t>
  </si>
  <si>
    <t>SERNATUR- Capacitación y Conciencias Turistica para la Comunidad y Trabajadores</t>
  </si>
  <si>
    <t>SUBSECRETARIA DE AGRICULTURA - Incorporacion de Infraestructura Basica a Productores de la AFC, para el Establecimiento de Buenas Practicas Agricolas en sus predios</t>
  </si>
  <si>
    <t>Otros</t>
  </si>
  <si>
    <t>07</t>
  </si>
  <si>
    <t>DEUDA FLOTANTE</t>
  </si>
  <si>
    <t xml:space="preserve">35   </t>
  </si>
  <si>
    <t xml:space="preserve"> SALDO FINAL DE CAJA </t>
  </si>
  <si>
    <t>LEY DE PRESUPUESTO (M$)</t>
  </si>
  <si>
    <t>CORFO - Difusion y Promocion de inversiones multisectorial (30125181)</t>
  </si>
  <si>
    <t>SERNAM - CAPACITACION EN OFICIOS Y FORTALECIMIENTO DEL EMPRENDIMIENTO PARA MUJERES EN LA REGIÓN</t>
  </si>
  <si>
    <t>CONICYT-Programa Centro Estudios del Cuaternario (CEQUA)</t>
  </si>
  <si>
    <t>SEREMI DE AGRICULTURA -  DESARROLLO SUSTENTABLE DE LAS TURBERAS DE MAGALLANES</t>
  </si>
  <si>
    <t>SERNAPESCA - TRANSFERENCIA FORTALECIMIENTO PRODUCTIVO SECTOR PESQUERO ARTESANAL DE LA REGIÓN</t>
  </si>
  <si>
    <t>ENERO</t>
  </si>
  <si>
    <t>FEBRERO</t>
  </si>
  <si>
    <r>
      <t xml:space="preserve">CONSTRUCCION PUENTE LAS TORRES, CO.L.AMARGA-HOST.LAS TORRES </t>
    </r>
    <r>
      <rPr>
        <sz val="10"/>
        <color indexed="10"/>
        <rFont val="Arial"/>
        <family val="2"/>
      </rPr>
      <t>(diseño)</t>
    </r>
  </si>
  <si>
    <t>Normalización POSTA RURAL TORRES DEL PAINE</t>
  </si>
  <si>
    <t>AMPLIACION SISTEMA DE ALCANTARILLADO BARRANCO AMARILLO, XII R.</t>
  </si>
  <si>
    <r>
      <t xml:space="preserve">CONSTRUCCION CENTRO CIVICO EN LA COMUNA DE RIO VERDE, XII REGIÓN </t>
    </r>
    <r>
      <rPr>
        <sz val="8"/>
        <color indexed="10"/>
        <rFont val="Arial"/>
        <family val="2"/>
      </rPr>
      <t>(DISEÑO)</t>
    </r>
  </si>
  <si>
    <t>CONSTRUCCION PASAJE EL RETIRO, PUNTA ARENAS</t>
  </si>
  <si>
    <t>PREVENCION VULNERABILIDAD SOCIAL POB. INFANTO - JUVENIL, U. VEC. 51</t>
  </si>
  <si>
    <t>CONSTRUCCION RECINTO PARA TALLERES LABORALES PROTEGIDOS, PTA ARENAS</t>
  </si>
  <si>
    <t>CONSTRUCCION CALLE MANUEL RODRIGUEZ SUR, PUNTA ARENAS</t>
  </si>
  <si>
    <t>AMPLIACION Y REMODELACION SERVICIO MEDICO LEGAL DE PUNTA ARENAS (EJECUCION)</t>
  </si>
  <si>
    <t>INSTALACION AGUA POTABLE VILLA RENOVAL, NATALES</t>
  </si>
  <si>
    <t>CONSTRUCCION VIVIENDAS TUTELADAS ADULTO MAYOR, NATALES</t>
  </si>
  <si>
    <t>CONSTRUCCIÓN VELATORIO MUNICIPAL, NATALES</t>
  </si>
  <si>
    <t>CONSTRUCCION CENTRO CULTURAL Y COMUNITARIO VILLA LOS ESPAÑOLES</t>
  </si>
  <si>
    <t>REPOSICION CALEFACCION CENTRAL LICEO POLITECNICO C-1, NATALES</t>
  </si>
  <si>
    <t>AMPLIACION Y MEJORAMIENTO J.V. Nº 5, NATALES</t>
  </si>
  <si>
    <t>CONSTRUCCION GIMNASIO PRINCIPAL COMPLEJO POLIDEPORTIVO, NATALES</t>
  </si>
  <si>
    <t>REPARACION JUEGOS INFANTILES DIVERSOS SECTORES COMUNA PUNTA</t>
  </si>
  <si>
    <t>CONSTRUCCION MURO DESLINDE OESTE CEMENTERIO DE PORVENIR</t>
  </si>
  <si>
    <t>CONSTRUCCION BODEGAS MUNICIPALES, LAGUNA BLANCA</t>
  </si>
  <si>
    <t>CONSTRUCCION VIVIENDAS HABITACIONALES SECTOR SALUD Y EDUCACION, CERRO CASTILLO</t>
  </si>
  <si>
    <t>MEJORAMIENTO E IMPLEMENTACION SALON DE EVENTOS, VILLA CERRO CASTILLO</t>
  </si>
  <si>
    <t>CONSTRUCCION COMEDOR COMUNITARIO VILLA CERRO CASTILLO</t>
  </si>
  <si>
    <t>CONSTRUCCION CUARTEL DE BOMBEROS CERRO GUIDO, TORRES DEL PAYNE</t>
  </si>
  <si>
    <t>CONSTRUCCION MODULO DE ATENCIÓN CAMIONES COMPLEJO FRONTERIZO INTEGRACION AUSTRAL, COMUNA SAN GREGORIO</t>
  </si>
  <si>
    <t>CONSTRUCCION CIERRE PERIMETRAL ATENCIÓN CAMIONES COMPLEJO FRONTERIZO INTEGRACION AUSTRAL, COMUNA SAN GREGORIO</t>
  </si>
  <si>
    <t>CONSTRUCCION MULTICANCHA PASTO SINTETICO POBLACION CAMPOS DE HIELO</t>
  </si>
  <si>
    <t>CONSTRUCCION MULTICANCHA PASTO SINTETICO POBLACION NUEVA PATAGONIA</t>
  </si>
  <si>
    <t>AMPLIACION CUARTEL TERCERA COMPAÑÍA DE BOMBEROS TORRES DEL PAYNE</t>
  </si>
  <si>
    <t>CONSERVACION DEPENDENCIAS MUNICIPALES VILLA CERRO CASTILLO,TORRES DEL PAINE</t>
  </si>
  <si>
    <t>CONSTRUCCION ALBERGUE INVESTIGADORES CENTRO BAHIA LOMAS, COMUNA DE PRIMAVERA</t>
  </si>
  <si>
    <t>Construcción VIVIENDA DOCENTES ESCUELA "CERRO SOMBRERO"</t>
  </si>
  <si>
    <t>ADQUISICION EQUIPAMIENTO CENTRO REHABILITACION CLUB DE LEONES CRUZ DEL SUR, PUNTA ARENAS</t>
  </si>
  <si>
    <t>01-001</t>
  </si>
  <si>
    <t>01-003</t>
  </si>
  <si>
    <t>03-001</t>
  </si>
  <si>
    <t>03-003</t>
  </si>
  <si>
    <t>CONSTRUCCION CERCO AREA FISCAL HUMEDAL TRES PUENTE, PUNTA ARENAS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</si>
</sst>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3" fillId="0" borderId="2" xfId="1" quotePrefix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3" fontId="0" fillId="0" borderId="2" xfId="0" applyNumberFormat="1" applyBorder="1"/>
    <xf numFmtId="0" fontId="3" fillId="0" borderId="2" xfId="1" quotePrefix="1" applyFont="1" applyBorder="1" applyAlignment="1">
      <alignment horizontal="center" vertical="center"/>
    </xf>
    <xf numFmtId="0" fontId="0" fillId="3" borderId="2" xfId="0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1" fillId="4" borderId="2" xfId="0" applyNumberFormat="1" applyFont="1" applyFill="1" applyBorder="1"/>
    <xf numFmtId="0" fontId="3" fillId="0" borderId="5" xfId="1" quotePrefix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2" xfId="0" quotePrefix="1" applyBorder="1"/>
    <xf numFmtId="0" fontId="0" fillId="0" borderId="2" xfId="0" applyFill="1" applyBorder="1"/>
    <xf numFmtId="0" fontId="3" fillId="0" borderId="2" xfId="1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9" fillId="5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vertical="top" wrapText="1"/>
    </xf>
    <xf numFmtId="3" fontId="1" fillId="5" borderId="6" xfId="0" applyNumberFormat="1" applyFont="1" applyFill="1" applyBorder="1" applyAlignment="1">
      <alignment horizontal="right" vertical="top" wrapText="1"/>
    </xf>
    <xf numFmtId="0" fontId="9" fillId="6" borderId="6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vertical="top" wrapText="1"/>
    </xf>
    <xf numFmtId="3" fontId="3" fillId="6" borderId="6" xfId="0" applyNumberFormat="1" applyFont="1" applyFill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7" borderId="7" xfId="1" quotePrefix="1" applyFill="1" applyBorder="1" applyAlignment="1">
      <alignment horizontal="center" vertical="center"/>
    </xf>
    <xf numFmtId="0" fontId="3" fillId="7" borderId="6" xfId="1" quotePrefix="1" applyFill="1" applyBorder="1" applyAlignment="1">
      <alignment horizontal="center" vertical="center"/>
    </xf>
    <xf numFmtId="0" fontId="9" fillId="6" borderId="6" xfId="0" quotePrefix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3" fontId="0" fillId="0" borderId="3" xfId="0" applyNumberFormat="1" applyBorder="1"/>
    <xf numFmtId="3" fontId="0" fillId="0" borderId="4" xfId="0" applyNumberFormat="1" applyBorder="1"/>
    <xf numFmtId="0" fontId="4" fillId="0" borderId="12" xfId="0" applyFont="1" applyBorder="1" applyAlignment="1">
      <alignment horizontal="right"/>
    </xf>
    <xf numFmtId="0" fontId="3" fillId="0" borderId="12" xfId="1" quotePrefix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5" xfId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3" fontId="0" fillId="6" borderId="1" xfId="0" applyNumberFormat="1" applyFill="1" applyBorder="1"/>
  </cellXfs>
  <cellStyles count="2">
    <cellStyle name="Normal" xfId="0" builtinId="0"/>
    <cellStyle name="Normal_RESOL_core (2009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sqref="A1:XFD1"/>
    </sheetView>
  </sheetViews>
  <sheetFormatPr baseColWidth="10" defaultRowHeight="15" x14ac:dyDescent="0.25"/>
  <cols>
    <col min="1" max="1" width="9" bestFit="1" customWidth="1"/>
    <col min="2" max="2" width="5" bestFit="1" customWidth="1"/>
    <col min="3" max="3" width="5.42578125" bestFit="1" customWidth="1"/>
    <col min="4" max="4" width="58" customWidth="1"/>
    <col min="5" max="5" width="13.42578125" customWidth="1"/>
    <col min="6" max="6" width="14" customWidth="1"/>
  </cols>
  <sheetData>
    <row r="1" spans="1:6" x14ac:dyDescent="0.25">
      <c r="A1" s="9"/>
      <c r="B1" s="9"/>
      <c r="C1" s="10"/>
      <c r="D1" s="11"/>
      <c r="E1" s="35" t="s">
        <v>132</v>
      </c>
      <c r="F1" s="35" t="s">
        <v>133</v>
      </c>
    </row>
    <row r="2" spans="1:6" ht="25.5" x14ac:dyDescent="0.25">
      <c r="A2" s="36" t="s">
        <v>0</v>
      </c>
      <c r="B2" s="37" t="s">
        <v>1</v>
      </c>
      <c r="C2" s="36" t="s">
        <v>2</v>
      </c>
      <c r="D2" s="38" t="s">
        <v>3</v>
      </c>
      <c r="E2" s="1" t="s">
        <v>4</v>
      </c>
      <c r="F2" s="39" t="s">
        <v>4</v>
      </c>
    </row>
    <row r="3" spans="1:6" ht="30" x14ac:dyDescent="0.25">
      <c r="A3" s="2">
        <v>20136553</v>
      </c>
      <c r="B3" s="40">
        <v>31</v>
      </c>
      <c r="C3" s="41" t="s">
        <v>5</v>
      </c>
      <c r="D3" s="42" t="s">
        <v>134</v>
      </c>
      <c r="E3" s="6">
        <v>0</v>
      </c>
      <c r="F3" s="6">
        <v>32256555</v>
      </c>
    </row>
    <row r="4" spans="1:6" x14ac:dyDescent="0.25">
      <c r="A4" s="2">
        <v>20188431</v>
      </c>
      <c r="B4" s="3">
        <v>31</v>
      </c>
      <c r="C4" s="4" t="s">
        <v>5</v>
      </c>
      <c r="D4" s="5" t="s">
        <v>6</v>
      </c>
      <c r="E4" s="43">
        <v>19950333</v>
      </c>
      <c r="F4" s="44">
        <v>103292749</v>
      </c>
    </row>
    <row r="5" spans="1:6" x14ac:dyDescent="0.25">
      <c r="A5" s="2">
        <v>20193409</v>
      </c>
      <c r="B5" s="3">
        <v>31</v>
      </c>
      <c r="C5" s="4" t="s">
        <v>5</v>
      </c>
      <c r="D5" s="5" t="s">
        <v>7</v>
      </c>
      <c r="E5" s="43">
        <v>2980000</v>
      </c>
      <c r="F5" s="44">
        <v>40847209</v>
      </c>
    </row>
    <row r="6" spans="1:6" x14ac:dyDescent="0.25">
      <c r="A6" s="2">
        <v>30035910</v>
      </c>
      <c r="B6" s="3">
        <v>31</v>
      </c>
      <c r="C6" s="4" t="s">
        <v>5</v>
      </c>
      <c r="D6" s="5" t="s">
        <v>8</v>
      </c>
      <c r="E6" s="43">
        <v>36346662</v>
      </c>
      <c r="F6" s="44">
        <v>1500000</v>
      </c>
    </row>
    <row r="7" spans="1:6" x14ac:dyDescent="0.25">
      <c r="A7" s="2">
        <v>30059562</v>
      </c>
      <c r="B7" s="3">
        <v>31</v>
      </c>
      <c r="C7" s="4" t="s">
        <v>5</v>
      </c>
      <c r="D7" s="5" t="s">
        <v>135</v>
      </c>
      <c r="E7" s="6">
        <v>0</v>
      </c>
      <c r="F7" s="6">
        <v>2613719</v>
      </c>
    </row>
    <row r="8" spans="1:6" ht="25.5" x14ac:dyDescent="0.25">
      <c r="A8" s="45">
        <v>30060581</v>
      </c>
      <c r="B8" s="46">
        <v>31</v>
      </c>
      <c r="C8" s="47" t="s">
        <v>5</v>
      </c>
      <c r="D8" s="48" t="s">
        <v>136</v>
      </c>
      <c r="E8" s="6">
        <v>0</v>
      </c>
      <c r="F8" s="6">
        <v>16998527</v>
      </c>
    </row>
    <row r="9" spans="1:6" ht="25.5" x14ac:dyDescent="0.25">
      <c r="A9" s="2">
        <v>30062597</v>
      </c>
      <c r="B9" s="3">
        <v>31</v>
      </c>
      <c r="C9" s="4" t="s">
        <v>5</v>
      </c>
      <c r="D9" s="5" t="s">
        <v>9</v>
      </c>
      <c r="E9" s="6">
        <v>14463974</v>
      </c>
      <c r="F9" s="6">
        <v>31055019</v>
      </c>
    </row>
    <row r="10" spans="1:6" ht="25.5" x14ac:dyDescent="0.25">
      <c r="A10" s="2">
        <v>30063800</v>
      </c>
      <c r="B10" s="3">
        <v>31</v>
      </c>
      <c r="C10" s="4" t="s">
        <v>5</v>
      </c>
      <c r="D10" s="5" t="s">
        <v>137</v>
      </c>
      <c r="E10" s="6">
        <v>0</v>
      </c>
      <c r="F10" s="6">
        <v>6899700</v>
      </c>
    </row>
    <row r="11" spans="1:6" x14ac:dyDescent="0.25">
      <c r="A11" s="2">
        <v>30066336</v>
      </c>
      <c r="B11" s="3">
        <v>31</v>
      </c>
      <c r="C11" s="4" t="s">
        <v>5</v>
      </c>
      <c r="D11" s="5" t="s">
        <v>10</v>
      </c>
      <c r="E11" s="43">
        <v>14875286</v>
      </c>
      <c r="F11" s="44">
        <v>12338786</v>
      </c>
    </row>
    <row r="12" spans="1:6" x14ac:dyDescent="0.25">
      <c r="A12" s="2">
        <v>30068525</v>
      </c>
      <c r="B12" s="3">
        <v>31</v>
      </c>
      <c r="C12" s="4" t="s">
        <v>5</v>
      </c>
      <c r="D12" s="5" t="s">
        <v>138</v>
      </c>
      <c r="E12" s="43">
        <v>0</v>
      </c>
      <c r="F12" s="44">
        <v>50803994</v>
      </c>
    </row>
    <row r="13" spans="1:6" ht="25.5" x14ac:dyDescent="0.25">
      <c r="A13" s="2">
        <v>30069202</v>
      </c>
      <c r="B13" s="3">
        <v>31</v>
      </c>
      <c r="C13" s="4" t="s">
        <v>51</v>
      </c>
      <c r="D13" s="5" t="s">
        <v>139</v>
      </c>
      <c r="E13" s="6">
        <v>0</v>
      </c>
      <c r="F13" s="6">
        <v>6470395</v>
      </c>
    </row>
    <row r="14" spans="1:6" ht="25.5" x14ac:dyDescent="0.25">
      <c r="A14" s="2">
        <v>30074310</v>
      </c>
      <c r="B14" s="3">
        <v>31</v>
      </c>
      <c r="C14" s="4" t="s">
        <v>5</v>
      </c>
      <c r="D14" s="5" t="s">
        <v>140</v>
      </c>
      <c r="E14" s="6">
        <v>0</v>
      </c>
      <c r="F14" s="6">
        <v>64521370</v>
      </c>
    </row>
    <row r="15" spans="1:6" ht="25.5" x14ac:dyDescent="0.25">
      <c r="A15" s="2">
        <v>30076091</v>
      </c>
      <c r="B15" s="3">
        <v>31</v>
      </c>
      <c r="C15" s="4" t="s">
        <v>5</v>
      </c>
      <c r="D15" s="5" t="s">
        <v>11</v>
      </c>
      <c r="E15" s="6">
        <v>52919810</v>
      </c>
      <c r="F15" s="6">
        <v>0</v>
      </c>
    </row>
    <row r="16" spans="1:6" ht="25.5" x14ac:dyDescent="0.25">
      <c r="A16" s="2">
        <v>30076103</v>
      </c>
      <c r="B16" s="3">
        <v>31</v>
      </c>
      <c r="C16" s="4" t="s">
        <v>5</v>
      </c>
      <c r="D16" s="5" t="s">
        <v>141</v>
      </c>
      <c r="E16" s="43">
        <v>0</v>
      </c>
      <c r="F16" s="44">
        <v>89881957</v>
      </c>
    </row>
    <row r="17" spans="1:6" ht="25.5" x14ac:dyDescent="0.25">
      <c r="A17" s="2">
        <v>30077141</v>
      </c>
      <c r="B17" s="3">
        <v>31</v>
      </c>
      <c r="C17" s="4" t="s">
        <v>5</v>
      </c>
      <c r="D17" s="5" t="s">
        <v>142</v>
      </c>
      <c r="E17" s="43">
        <v>0</v>
      </c>
      <c r="F17" s="44">
        <v>68801266</v>
      </c>
    </row>
    <row r="18" spans="1:6" ht="25.5" x14ac:dyDescent="0.25">
      <c r="A18" s="2">
        <v>30080187</v>
      </c>
      <c r="B18" s="3">
        <v>31</v>
      </c>
      <c r="C18" s="4" t="s">
        <v>5</v>
      </c>
      <c r="D18" s="5" t="s">
        <v>12</v>
      </c>
      <c r="E18" s="6">
        <v>32998730</v>
      </c>
      <c r="F18" s="43">
        <v>0</v>
      </c>
    </row>
    <row r="19" spans="1:6" x14ac:dyDescent="0.25">
      <c r="A19" s="2">
        <v>30081134</v>
      </c>
      <c r="B19" s="3">
        <v>31</v>
      </c>
      <c r="C19" s="4" t="s">
        <v>5</v>
      </c>
      <c r="D19" s="5" t="s">
        <v>143</v>
      </c>
      <c r="E19" s="6">
        <v>0</v>
      </c>
      <c r="F19" s="6">
        <v>6247500</v>
      </c>
    </row>
    <row r="20" spans="1:6" ht="25.5" x14ac:dyDescent="0.25">
      <c r="A20" s="2">
        <v>30081270</v>
      </c>
      <c r="B20" s="3">
        <v>31</v>
      </c>
      <c r="C20" s="4" t="s">
        <v>5</v>
      </c>
      <c r="D20" s="5" t="s">
        <v>13</v>
      </c>
      <c r="E20" s="43">
        <v>21330936</v>
      </c>
      <c r="F20" s="44">
        <v>16295779</v>
      </c>
    </row>
    <row r="21" spans="1:6" x14ac:dyDescent="0.25">
      <c r="A21" s="2">
        <v>30081297</v>
      </c>
      <c r="B21" s="3">
        <v>31</v>
      </c>
      <c r="C21" s="4" t="s">
        <v>5</v>
      </c>
      <c r="D21" s="5" t="s">
        <v>14</v>
      </c>
      <c r="E21" s="43">
        <v>167341176</v>
      </c>
      <c r="F21" s="44">
        <v>1600000</v>
      </c>
    </row>
    <row r="22" spans="1:6" ht="25.5" x14ac:dyDescent="0.25">
      <c r="A22" s="2">
        <v>30082918</v>
      </c>
      <c r="B22" s="3">
        <v>31</v>
      </c>
      <c r="C22" s="4" t="s">
        <v>5</v>
      </c>
      <c r="D22" s="5" t="s">
        <v>15</v>
      </c>
      <c r="E22" s="6">
        <v>32916589</v>
      </c>
      <c r="F22" s="6">
        <v>1000000</v>
      </c>
    </row>
    <row r="23" spans="1:6" ht="25.5" x14ac:dyDescent="0.25">
      <c r="A23" s="2">
        <v>30084011</v>
      </c>
      <c r="B23" s="3">
        <v>31</v>
      </c>
      <c r="C23" s="4" t="s">
        <v>5</v>
      </c>
      <c r="D23" s="5" t="s">
        <v>16</v>
      </c>
      <c r="E23" s="6">
        <v>1307013</v>
      </c>
      <c r="F23" s="6">
        <v>0</v>
      </c>
    </row>
    <row r="24" spans="1:6" ht="25.5" x14ac:dyDescent="0.25">
      <c r="A24" s="2">
        <v>30086692</v>
      </c>
      <c r="B24" s="3">
        <v>31</v>
      </c>
      <c r="C24" s="4" t="s">
        <v>5</v>
      </c>
      <c r="D24" s="5" t="s">
        <v>144</v>
      </c>
      <c r="E24" s="6">
        <v>0</v>
      </c>
      <c r="F24" s="6">
        <v>7565004</v>
      </c>
    </row>
    <row r="25" spans="1:6" x14ac:dyDescent="0.25">
      <c r="A25" s="2">
        <v>30095313</v>
      </c>
      <c r="B25" s="3">
        <v>31</v>
      </c>
      <c r="C25" s="4" t="s">
        <v>5</v>
      </c>
      <c r="D25" s="5" t="s">
        <v>145</v>
      </c>
      <c r="E25" s="6">
        <v>0</v>
      </c>
      <c r="F25" s="6">
        <v>11802852</v>
      </c>
    </row>
    <row r="26" spans="1:6" ht="25.5" x14ac:dyDescent="0.25">
      <c r="A26" s="2">
        <v>30098850</v>
      </c>
      <c r="B26" s="3">
        <v>31</v>
      </c>
      <c r="C26" s="4" t="s">
        <v>5</v>
      </c>
      <c r="D26" s="5" t="s">
        <v>17</v>
      </c>
      <c r="E26" s="6">
        <v>73474497</v>
      </c>
      <c r="F26" s="6">
        <v>0</v>
      </c>
    </row>
    <row r="27" spans="1:6" ht="25.5" x14ac:dyDescent="0.25">
      <c r="A27" s="2">
        <v>30099116</v>
      </c>
      <c r="B27" s="3">
        <v>31</v>
      </c>
      <c r="C27" s="4" t="s">
        <v>5</v>
      </c>
      <c r="D27" s="5" t="s">
        <v>18</v>
      </c>
      <c r="E27" s="6">
        <v>10438674</v>
      </c>
      <c r="F27" s="6">
        <v>185495159</v>
      </c>
    </row>
    <row r="28" spans="1:6" ht="25.5" x14ac:dyDescent="0.25">
      <c r="A28" s="2">
        <v>30099685</v>
      </c>
      <c r="B28" s="3">
        <v>31</v>
      </c>
      <c r="C28" s="4" t="s">
        <v>5</v>
      </c>
      <c r="D28" s="5" t="s">
        <v>19</v>
      </c>
      <c r="E28" s="6">
        <v>25040356</v>
      </c>
      <c r="F28" s="6">
        <v>0</v>
      </c>
    </row>
    <row r="29" spans="1:6" x14ac:dyDescent="0.25">
      <c r="A29" s="2">
        <v>30101062</v>
      </c>
      <c r="B29" s="3">
        <v>31</v>
      </c>
      <c r="C29" s="4" t="s">
        <v>5</v>
      </c>
      <c r="D29" s="5" t="s">
        <v>20</v>
      </c>
      <c r="E29" s="43">
        <v>64204145</v>
      </c>
      <c r="F29" s="44">
        <v>35826949</v>
      </c>
    </row>
    <row r="30" spans="1:6" ht="25.5" x14ac:dyDescent="0.25">
      <c r="A30" s="2">
        <v>30102222</v>
      </c>
      <c r="B30" s="3">
        <v>31</v>
      </c>
      <c r="C30" s="4" t="s">
        <v>5</v>
      </c>
      <c r="D30" s="5" t="s">
        <v>146</v>
      </c>
      <c r="E30" s="6">
        <v>0</v>
      </c>
      <c r="F30" s="43">
        <v>0</v>
      </c>
    </row>
    <row r="31" spans="1:6" x14ac:dyDescent="0.25">
      <c r="A31" s="2">
        <v>30102485</v>
      </c>
      <c r="B31" s="3">
        <v>31</v>
      </c>
      <c r="C31" s="4" t="s">
        <v>5</v>
      </c>
      <c r="D31" s="5" t="s">
        <v>21</v>
      </c>
      <c r="E31" s="43">
        <v>62550839</v>
      </c>
      <c r="F31" s="44">
        <v>60311704</v>
      </c>
    </row>
    <row r="32" spans="1:6" ht="25.5" x14ac:dyDescent="0.25">
      <c r="A32" s="2">
        <v>30104522</v>
      </c>
      <c r="B32" s="3">
        <v>31</v>
      </c>
      <c r="C32" s="4" t="s">
        <v>5</v>
      </c>
      <c r="D32" s="5" t="s">
        <v>22</v>
      </c>
      <c r="E32" s="6">
        <v>43700000</v>
      </c>
      <c r="F32" s="6">
        <v>0</v>
      </c>
    </row>
    <row r="33" spans="1:6" ht="25.5" x14ac:dyDescent="0.25">
      <c r="A33" s="2">
        <v>30105215</v>
      </c>
      <c r="B33" s="3">
        <v>31</v>
      </c>
      <c r="C33" s="4" t="s">
        <v>5</v>
      </c>
      <c r="D33" s="5" t="s">
        <v>23</v>
      </c>
      <c r="E33" s="6">
        <v>174536353</v>
      </c>
      <c r="F33" s="44">
        <v>1300000</v>
      </c>
    </row>
    <row r="34" spans="1:6" ht="25.5" x14ac:dyDescent="0.25">
      <c r="A34" s="2">
        <v>30106450</v>
      </c>
      <c r="B34" s="3">
        <v>31</v>
      </c>
      <c r="C34" s="4" t="s">
        <v>5</v>
      </c>
      <c r="D34" s="5" t="s">
        <v>24</v>
      </c>
      <c r="E34" s="6">
        <v>35149351</v>
      </c>
      <c r="F34" s="43">
        <v>0</v>
      </c>
    </row>
    <row r="35" spans="1:6" ht="25.5" x14ac:dyDescent="0.25">
      <c r="A35" s="2">
        <v>30106677</v>
      </c>
      <c r="B35" s="3">
        <v>31</v>
      </c>
      <c r="C35" s="4" t="s">
        <v>5</v>
      </c>
      <c r="D35" s="5" t="s">
        <v>25</v>
      </c>
      <c r="E35" s="6">
        <v>1284479</v>
      </c>
      <c r="F35" s="6">
        <v>0</v>
      </c>
    </row>
    <row r="36" spans="1:6" ht="25.5" x14ac:dyDescent="0.25">
      <c r="A36" s="2">
        <v>30106779</v>
      </c>
      <c r="B36" s="3">
        <v>31</v>
      </c>
      <c r="C36" s="4" t="s">
        <v>5</v>
      </c>
      <c r="D36" s="5" t="s">
        <v>26</v>
      </c>
      <c r="E36" s="6">
        <v>169010</v>
      </c>
      <c r="F36" s="6">
        <v>0</v>
      </c>
    </row>
    <row r="37" spans="1:6" ht="25.5" x14ac:dyDescent="0.25">
      <c r="A37" s="2">
        <v>30106828</v>
      </c>
      <c r="B37" s="3">
        <v>31</v>
      </c>
      <c r="C37" s="4" t="s">
        <v>5</v>
      </c>
      <c r="D37" s="5" t="s">
        <v>27</v>
      </c>
      <c r="E37" s="6">
        <v>292951</v>
      </c>
      <c r="F37" s="6">
        <v>0</v>
      </c>
    </row>
    <row r="38" spans="1:6" x14ac:dyDescent="0.25">
      <c r="A38" s="2">
        <v>30106829</v>
      </c>
      <c r="B38" s="3">
        <v>31</v>
      </c>
      <c r="C38" s="4" t="s">
        <v>5</v>
      </c>
      <c r="D38" s="5" t="s">
        <v>28</v>
      </c>
      <c r="E38" s="6">
        <v>461962</v>
      </c>
      <c r="F38" s="6">
        <v>0</v>
      </c>
    </row>
    <row r="39" spans="1:6" ht="25.5" x14ac:dyDescent="0.25">
      <c r="A39" s="2">
        <v>30106875</v>
      </c>
      <c r="B39" s="3">
        <v>31</v>
      </c>
      <c r="C39" s="4" t="s">
        <v>5</v>
      </c>
      <c r="D39" s="5" t="s">
        <v>29</v>
      </c>
      <c r="E39" s="6">
        <v>2974583</v>
      </c>
      <c r="F39" s="6">
        <v>0</v>
      </c>
    </row>
    <row r="40" spans="1:6" ht="25.5" x14ac:dyDescent="0.25">
      <c r="A40" s="2">
        <v>30113192</v>
      </c>
      <c r="B40" s="3">
        <v>31</v>
      </c>
      <c r="C40" s="4" t="s">
        <v>5</v>
      </c>
      <c r="D40" s="5" t="s">
        <v>147</v>
      </c>
      <c r="E40" s="6">
        <v>0</v>
      </c>
      <c r="F40" s="6">
        <v>57571902</v>
      </c>
    </row>
    <row r="41" spans="1:6" x14ac:dyDescent="0.25">
      <c r="A41" s="2">
        <v>30115357</v>
      </c>
      <c r="B41" s="3">
        <v>31</v>
      </c>
      <c r="C41" s="4" t="s">
        <v>5</v>
      </c>
      <c r="D41" s="5" t="s">
        <v>148</v>
      </c>
      <c r="E41" s="6">
        <v>0</v>
      </c>
      <c r="F41" s="6">
        <v>17725339</v>
      </c>
    </row>
    <row r="42" spans="1:6" ht="25.5" x14ac:dyDescent="0.25">
      <c r="A42" s="2">
        <v>30116838</v>
      </c>
      <c r="B42" s="3">
        <v>31</v>
      </c>
      <c r="C42" s="4" t="s">
        <v>5</v>
      </c>
      <c r="D42" s="5" t="s">
        <v>30</v>
      </c>
      <c r="E42" s="6">
        <v>114956135</v>
      </c>
      <c r="F42" s="6">
        <v>93349846</v>
      </c>
    </row>
    <row r="43" spans="1:6" ht="25.5" x14ac:dyDescent="0.25">
      <c r="A43" s="2">
        <v>30119321</v>
      </c>
      <c r="B43" s="7">
        <v>31</v>
      </c>
      <c r="C43" s="4" t="s">
        <v>5</v>
      </c>
      <c r="D43" s="5" t="s">
        <v>149</v>
      </c>
      <c r="E43" s="6">
        <v>0</v>
      </c>
      <c r="F43" s="6">
        <v>339914370</v>
      </c>
    </row>
    <row r="44" spans="1:6" x14ac:dyDescent="0.25">
      <c r="A44" s="2">
        <v>30120619</v>
      </c>
      <c r="B44" s="7">
        <v>31</v>
      </c>
      <c r="C44" s="4" t="s">
        <v>5</v>
      </c>
      <c r="D44" s="5" t="s">
        <v>31</v>
      </c>
      <c r="E44" s="6">
        <v>337531545</v>
      </c>
      <c r="F44" s="6">
        <v>107490871</v>
      </c>
    </row>
    <row r="45" spans="1:6" ht="25.5" x14ac:dyDescent="0.25">
      <c r="A45" s="2">
        <v>30096773</v>
      </c>
      <c r="B45" s="3">
        <v>33</v>
      </c>
      <c r="C45" s="4">
        <v>125</v>
      </c>
      <c r="D45" s="5" t="s">
        <v>150</v>
      </c>
      <c r="E45" s="6">
        <v>0</v>
      </c>
      <c r="F45" s="6">
        <v>24603250</v>
      </c>
    </row>
    <row r="46" spans="1:6" ht="25.5" x14ac:dyDescent="0.25">
      <c r="A46" s="2">
        <v>30104077</v>
      </c>
      <c r="B46" s="3">
        <v>33</v>
      </c>
      <c r="C46" s="4">
        <v>125</v>
      </c>
      <c r="D46" s="5" t="s">
        <v>151</v>
      </c>
      <c r="E46" s="6">
        <v>0</v>
      </c>
      <c r="F46" s="6">
        <v>16658100</v>
      </c>
    </row>
    <row r="47" spans="1:6" x14ac:dyDescent="0.25">
      <c r="A47" s="2">
        <v>30106550</v>
      </c>
      <c r="B47" s="3">
        <v>33</v>
      </c>
      <c r="C47" s="4">
        <v>125</v>
      </c>
      <c r="D47" s="5" t="s">
        <v>152</v>
      </c>
      <c r="E47" s="6">
        <v>0</v>
      </c>
      <c r="F47" s="6">
        <v>0</v>
      </c>
    </row>
    <row r="48" spans="1:6" ht="25.5" x14ac:dyDescent="0.25">
      <c r="A48" s="2">
        <v>30112091</v>
      </c>
      <c r="B48" s="3">
        <v>33</v>
      </c>
      <c r="C48" s="4">
        <v>125</v>
      </c>
      <c r="D48" s="5" t="s">
        <v>153</v>
      </c>
      <c r="E48" s="6">
        <v>0</v>
      </c>
      <c r="F48" s="6">
        <v>17328491</v>
      </c>
    </row>
    <row r="49" spans="1:6" ht="25.5" x14ac:dyDescent="0.25">
      <c r="A49" s="2">
        <v>30112611</v>
      </c>
      <c r="B49" s="3">
        <v>33</v>
      </c>
      <c r="C49" s="4">
        <v>125</v>
      </c>
      <c r="D49" s="5" t="s">
        <v>32</v>
      </c>
      <c r="E49" s="6">
        <v>49946133</v>
      </c>
      <c r="F49" s="6">
        <v>0</v>
      </c>
    </row>
    <row r="50" spans="1:6" ht="25.5" x14ac:dyDescent="0.25">
      <c r="A50" s="2">
        <v>30112789</v>
      </c>
      <c r="B50" s="3">
        <v>33</v>
      </c>
      <c r="C50" s="4">
        <v>125</v>
      </c>
      <c r="D50" s="5" t="s">
        <v>33</v>
      </c>
      <c r="E50" s="6">
        <v>8623383</v>
      </c>
      <c r="F50" s="6">
        <v>0</v>
      </c>
    </row>
    <row r="51" spans="1:6" ht="25.5" x14ac:dyDescent="0.25">
      <c r="A51" s="2">
        <v>30116369</v>
      </c>
      <c r="B51" s="3">
        <v>33</v>
      </c>
      <c r="C51" s="4">
        <v>125</v>
      </c>
      <c r="D51" s="5" t="s">
        <v>154</v>
      </c>
      <c r="E51" s="6">
        <v>0</v>
      </c>
      <c r="F51" s="6">
        <v>6724009</v>
      </c>
    </row>
    <row r="52" spans="1:6" ht="25.5" x14ac:dyDescent="0.25">
      <c r="A52" s="2">
        <v>30116434</v>
      </c>
      <c r="B52" s="3">
        <v>33</v>
      </c>
      <c r="C52" s="4">
        <v>125</v>
      </c>
      <c r="D52" s="5" t="s">
        <v>155</v>
      </c>
      <c r="E52" s="6">
        <v>0</v>
      </c>
      <c r="F52" s="6">
        <v>28410805</v>
      </c>
    </row>
    <row r="53" spans="1:6" ht="25.5" x14ac:dyDescent="0.25">
      <c r="A53" s="2">
        <v>30116687</v>
      </c>
      <c r="B53" s="3">
        <v>33</v>
      </c>
      <c r="C53" s="4">
        <v>125</v>
      </c>
      <c r="D53" s="5" t="s">
        <v>34</v>
      </c>
      <c r="E53" s="6">
        <v>16057246</v>
      </c>
      <c r="F53" s="6">
        <v>0</v>
      </c>
    </row>
    <row r="54" spans="1:6" ht="25.5" x14ac:dyDescent="0.25">
      <c r="A54" s="2">
        <v>30118745</v>
      </c>
      <c r="B54" s="3">
        <v>33</v>
      </c>
      <c r="C54" s="4">
        <v>125</v>
      </c>
      <c r="D54" s="5" t="s">
        <v>156</v>
      </c>
      <c r="E54" s="6">
        <v>0</v>
      </c>
      <c r="F54" s="6">
        <v>14833200</v>
      </c>
    </row>
    <row r="55" spans="1:6" ht="38.25" x14ac:dyDescent="0.25">
      <c r="A55" s="2">
        <v>30120452</v>
      </c>
      <c r="B55" s="3">
        <v>33</v>
      </c>
      <c r="C55" s="4">
        <v>125</v>
      </c>
      <c r="D55" s="5" t="s">
        <v>157</v>
      </c>
      <c r="E55" s="6">
        <v>0</v>
      </c>
      <c r="F55" s="6">
        <v>55645745</v>
      </c>
    </row>
    <row r="56" spans="1:6" ht="38.25" x14ac:dyDescent="0.25">
      <c r="A56" s="2">
        <v>30120512</v>
      </c>
      <c r="B56" s="3">
        <v>33</v>
      </c>
      <c r="C56" s="4">
        <v>125</v>
      </c>
      <c r="D56" s="5" t="s">
        <v>158</v>
      </c>
      <c r="E56" s="6">
        <v>0</v>
      </c>
      <c r="F56" s="6">
        <v>51499451</v>
      </c>
    </row>
    <row r="57" spans="1:6" ht="25.5" x14ac:dyDescent="0.25">
      <c r="A57" s="2">
        <v>30121119</v>
      </c>
      <c r="B57" s="3">
        <v>33</v>
      </c>
      <c r="C57" s="4">
        <v>125</v>
      </c>
      <c r="D57" s="5" t="s">
        <v>159</v>
      </c>
      <c r="E57" s="6">
        <v>0</v>
      </c>
      <c r="F57" s="6">
        <v>8623383</v>
      </c>
    </row>
    <row r="58" spans="1:6" ht="25.5" x14ac:dyDescent="0.25">
      <c r="A58" s="2">
        <v>30121653</v>
      </c>
      <c r="B58" s="3">
        <v>33</v>
      </c>
      <c r="C58" s="4">
        <v>125</v>
      </c>
      <c r="D58" s="5" t="s">
        <v>160</v>
      </c>
      <c r="E58" s="6">
        <v>0</v>
      </c>
      <c r="F58" s="6">
        <v>8623383</v>
      </c>
    </row>
    <row r="59" spans="1:6" ht="25.5" x14ac:dyDescent="0.25">
      <c r="A59" s="2">
        <v>30121753</v>
      </c>
      <c r="B59" s="3">
        <v>33</v>
      </c>
      <c r="C59" s="4">
        <v>125</v>
      </c>
      <c r="D59" s="5" t="s">
        <v>161</v>
      </c>
      <c r="E59" s="6">
        <v>0</v>
      </c>
      <c r="F59" s="6">
        <v>16049580</v>
      </c>
    </row>
    <row r="60" spans="1:6" ht="25.5" x14ac:dyDescent="0.25">
      <c r="A60" s="2">
        <v>30121849</v>
      </c>
      <c r="B60" s="3">
        <v>33</v>
      </c>
      <c r="C60" s="4">
        <v>125</v>
      </c>
      <c r="D60" s="5" t="s">
        <v>35</v>
      </c>
      <c r="E60" s="6">
        <v>4581883</v>
      </c>
      <c r="F60" s="6">
        <v>0</v>
      </c>
    </row>
    <row r="61" spans="1:6" ht="25.5" x14ac:dyDescent="0.25">
      <c r="A61" s="2">
        <v>30121857</v>
      </c>
      <c r="B61" s="3">
        <v>33</v>
      </c>
      <c r="C61" s="4">
        <v>125</v>
      </c>
      <c r="D61" s="5" t="s">
        <v>36</v>
      </c>
      <c r="E61" s="6">
        <v>4638660</v>
      </c>
      <c r="F61" s="6">
        <v>0</v>
      </c>
    </row>
    <row r="62" spans="1:6" ht="25.5" x14ac:dyDescent="0.25">
      <c r="A62" s="2">
        <v>30121988</v>
      </c>
      <c r="B62" s="3">
        <v>33</v>
      </c>
      <c r="C62" s="4">
        <v>125</v>
      </c>
      <c r="D62" s="5" t="s">
        <v>37</v>
      </c>
      <c r="E62" s="6">
        <v>13014142</v>
      </c>
      <c r="F62" s="6">
        <v>0</v>
      </c>
    </row>
    <row r="63" spans="1:6" ht="25.5" x14ac:dyDescent="0.25">
      <c r="A63" s="2">
        <v>30122307</v>
      </c>
      <c r="B63" s="3">
        <v>33</v>
      </c>
      <c r="C63" s="4">
        <v>125</v>
      </c>
      <c r="D63" s="5" t="s">
        <v>38</v>
      </c>
      <c r="E63" s="6">
        <v>7016240</v>
      </c>
      <c r="F63" s="6">
        <v>0</v>
      </c>
    </row>
    <row r="64" spans="1:6" ht="25.5" x14ac:dyDescent="0.25">
      <c r="A64" s="2">
        <v>30122902</v>
      </c>
      <c r="B64" s="3">
        <v>33</v>
      </c>
      <c r="C64" s="4">
        <v>125</v>
      </c>
      <c r="D64" s="5" t="s">
        <v>162</v>
      </c>
      <c r="E64" s="6">
        <v>0</v>
      </c>
      <c r="F64" s="6">
        <v>30026727</v>
      </c>
    </row>
    <row r="65" spans="1:6" ht="25.5" x14ac:dyDescent="0.25">
      <c r="A65" s="2">
        <v>30123269</v>
      </c>
      <c r="B65" s="3">
        <v>33</v>
      </c>
      <c r="C65" s="4">
        <v>125</v>
      </c>
      <c r="D65" s="5" t="s">
        <v>163</v>
      </c>
      <c r="E65" s="6">
        <v>0</v>
      </c>
      <c r="F65" s="6">
        <v>5711615</v>
      </c>
    </row>
    <row r="66" spans="1:6" ht="25.5" x14ac:dyDescent="0.25">
      <c r="A66" s="2">
        <v>30123272</v>
      </c>
      <c r="B66" s="3">
        <v>33</v>
      </c>
      <c r="C66" s="4">
        <v>125</v>
      </c>
      <c r="D66" s="5" t="s">
        <v>39</v>
      </c>
      <c r="E66" s="6">
        <v>29296705</v>
      </c>
      <c r="F66" s="6">
        <v>0</v>
      </c>
    </row>
    <row r="67" spans="1:6" ht="25.5" x14ac:dyDescent="0.25">
      <c r="A67" s="2">
        <v>30123304</v>
      </c>
      <c r="B67" s="3">
        <v>33</v>
      </c>
      <c r="C67" s="4">
        <v>125</v>
      </c>
      <c r="D67" s="5" t="s">
        <v>164</v>
      </c>
      <c r="E67" s="6">
        <v>0</v>
      </c>
      <c r="F67" s="6">
        <v>34649504</v>
      </c>
    </row>
    <row r="68" spans="1:6" ht="25.5" x14ac:dyDescent="0.25">
      <c r="A68" s="2">
        <v>30123306</v>
      </c>
      <c r="B68" s="3">
        <v>33</v>
      </c>
      <c r="C68" s="4">
        <v>125</v>
      </c>
      <c r="D68" s="5" t="s">
        <v>40</v>
      </c>
      <c r="E68" s="6">
        <v>20022870</v>
      </c>
      <c r="F68" s="6">
        <v>0</v>
      </c>
    </row>
    <row r="69" spans="1:6" ht="25.5" x14ac:dyDescent="0.25">
      <c r="A69" s="2">
        <v>30127783</v>
      </c>
      <c r="B69" s="3">
        <v>33</v>
      </c>
      <c r="C69" s="4">
        <v>125</v>
      </c>
      <c r="D69" s="5" t="s">
        <v>41</v>
      </c>
      <c r="E69" s="6">
        <v>8200418</v>
      </c>
      <c r="F69" s="6">
        <v>8388909</v>
      </c>
    </row>
    <row r="70" spans="1:6" ht="25.5" x14ac:dyDescent="0.25">
      <c r="A70" s="2">
        <v>30127933</v>
      </c>
      <c r="B70" s="3">
        <v>33</v>
      </c>
      <c r="C70" s="4">
        <v>125</v>
      </c>
      <c r="D70" s="5" t="s">
        <v>42</v>
      </c>
      <c r="E70" s="6">
        <v>14698600</v>
      </c>
      <c r="F70" s="6">
        <v>17548825</v>
      </c>
    </row>
    <row r="71" spans="1:6" ht="25.5" x14ac:dyDescent="0.25">
      <c r="A71" s="2">
        <v>30130324</v>
      </c>
      <c r="B71" s="3">
        <v>33</v>
      </c>
      <c r="C71" s="4">
        <v>125</v>
      </c>
      <c r="D71" s="5" t="s">
        <v>43</v>
      </c>
      <c r="E71" s="6">
        <v>19201000</v>
      </c>
      <c r="F71" s="6">
        <v>46503000</v>
      </c>
    </row>
    <row r="72" spans="1:6" x14ac:dyDescent="0.25">
      <c r="A72" s="2">
        <v>30130327</v>
      </c>
      <c r="B72" s="3">
        <v>33</v>
      </c>
      <c r="C72" s="4">
        <v>125</v>
      </c>
      <c r="D72" s="5" t="s">
        <v>44</v>
      </c>
      <c r="E72" s="6">
        <v>19750000</v>
      </c>
      <c r="F72" s="6">
        <v>48150000</v>
      </c>
    </row>
    <row r="73" spans="1:6" ht="25.5" x14ac:dyDescent="0.25">
      <c r="A73" s="2">
        <v>30130328</v>
      </c>
      <c r="B73" s="3">
        <v>33</v>
      </c>
      <c r="C73" s="4">
        <v>125</v>
      </c>
      <c r="D73" s="5" t="s">
        <v>45</v>
      </c>
      <c r="E73" s="6">
        <v>19722000</v>
      </c>
      <c r="F73" s="6">
        <v>59168000</v>
      </c>
    </row>
    <row r="74" spans="1:6" ht="25.5" x14ac:dyDescent="0.25">
      <c r="A74" s="2">
        <v>30130332</v>
      </c>
      <c r="B74" s="3">
        <v>33</v>
      </c>
      <c r="C74" s="4">
        <v>125</v>
      </c>
      <c r="D74" s="5" t="s">
        <v>46</v>
      </c>
      <c r="E74" s="6">
        <v>19693000</v>
      </c>
      <c r="F74" s="6">
        <v>58982000</v>
      </c>
    </row>
    <row r="75" spans="1:6" x14ac:dyDescent="0.25">
      <c r="A75" s="2">
        <v>30130333</v>
      </c>
      <c r="B75" s="3">
        <v>33</v>
      </c>
      <c r="C75" s="4">
        <v>125</v>
      </c>
      <c r="D75" s="5" t="s">
        <v>47</v>
      </c>
      <c r="E75" s="6">
        <v>17294000</v>
      </c>
      <c r="F75" s="6">
        <v>51882000</v>
      </c>
    </row>
    <row r="76" spans="1:6" ht="25.5" x14ac:dyDescent="0.25">
      <c r="A76" s="8">
        <v>30109276</v>
      </c>
      <c r="B76" s="3">
        <v>29</v>
      </c>
      <c r="C76" s="4"/>
      <c r="D76" s="5" t="s">
        <v>48</v>
      </c>
      <c r="E76" s="6">
        <v>214460</v>
      </c>
      <c r="F76" s="6">
        <v>0</v>
      </c>
    </row>
    <row r="77" spans="1:6" ht="25.5" x14ac:dyDescent="0.25">
      <c r="A77" s="2">
        <v>30114612</v>
      </c>
      <c r="B77" s="3">
        <v>29</v>
      </c>
      <c r="C77" s="4"/>
      <c r="D77" s="5" t="s">
        <v>165</v>
      </c>
      <c r="E77" s="6">
        <v>0</v>
      </c>
      <c r="F77" s="6">
        <v>8410276</v>
      </c>
    </row>
    <row r="78" spans="1:6" ht="38.25" x14ac:dyDescent="0.25">
      <c r="A78" s="2">
        <v>30114864</v>
      </c>
      <c r="B78" s="3">
        <v>29</v>
      </c>
      <c r="C78" s="4"/>
      <c r="D78" s="5" t="s">
        <v>49</v>
      </c>
      <c r="E78" s="6">
        <v>138213978</v>
      </c>
      <c r="F78" s="6">
        <v>220395592</v>
      </c>
    </row>
    <row r="79" spans="1:6" x14ac:dyDescent="0.25">
      <c r="A79" s="2" t="s">
        <v>166</v>
      </c>
      <c r="B79" s="3">
        <v>24</v>
      </c>
      <c r="C79" s="4"/>
      <c r="D79" s="5" t="s">
        <v>61</v>
      </c>
      <c r="E79" s="6">
        <v>0</v>
      </c>
      <c r="F79" s="6">
        <v>40000000</v>
      </c>
    </row>
    <row r="80" spans="1:6" x14ac:dyDescent="0.25">
      <c r="A80" s="2" t="s">
        <v>167</v>
      </c>
      <c r="B80" s="3">
        <v>24</v>
      </c>
      <c r="C80" s="4"/>
      <c r="D80" s="5" t="s">
        <v>63</v>
      </c>
      <c r="E80" s="6">
        <v>0</v>
      </c>
      <c r="F80" s="6">
        <v>8501444</v>
      </c>
    </row>
    <row r="81" spans="1:6" x14ac:dyDescent="0.25">
      <c r="A81" s="2" t="s">
        <v>168</v>
      </c>
      <c r="B81" s="3">
        <v>24</v>
      </c>
      <c r="C81" s="4"/>
      <c r="D81" s="5" t="s">
        <v>70</v>
      </c>
      <c r="E81" s="6">
        <v>0</v>
      </c>
      <c r="F81" s="6">
        <v>33510000</v>
      </c>
    </row>
    <row r="82" spans="1:6" x14ac:dyDescent="0.25">
      <c r="A82" s="2" t="s">
        <v>169</v>
      </c>
      <c r="B82" s="3">
        <v>24</v>
      </c>
      <c r="C82" s="4"/>
      <c r="D82" s="5" t="s">
        <v>71</v>
      </c>
      <c r="E82" s="6">
        <v>0</v>
      </c>
      <c r="F82" s="6">
        <v>5365000</v>
      </c>
    </row>
    <row r="83" spans="1:6" x14ac:dyDescent="0.25">
      <c r="A83" s="9"/>
      <c r="B83" s="9"/>
      <c r="C83" s="10"/>
      <c r="D83" s="11"/>
    </row>
    <row r="84" spans="1:6" x14ac:dyDescent="0.25">
      <c r="A84" s="9"/>
      <c r="B84" s="9"/>
      <c r="C84" s="10"/>
      <c r="D84" s="11"/>
      <c r="E84" s="12">
        <v>1754380107</v>
      </c>
      <c r="F84" s="12">
        <v>2397970810</v>
      </c>
    </row>
  </sheetData>
  <protectedRanges>
    <protectedRange password="CAC3" sqref="A22" name="Rango1_3_3_18_1_1_1_1_1_2_1"/>
    <protectedRange password="CAC3" sqref="D22" name="Rango1_3_1_14_1_1_1_1_2_2_1"/>
    <protectedRange password="CAC3" sqref="D26" name="Rango1_3_1_30_1_2_1_4_1_1_2_1"/>
    <protectedRange password="CAC3" sqref="D42" name="Rango1_3_1_30_1_2_1_4_1_1_5_1_2_1"/>
    <protectedRange password="CAC3" sqref="A42:C42" name="Rango1_3_3_29_1_1_1_1_4_1_1_5_1_2_1"/>
    <protectedRange password="CAC3" sqref="A45" name="Rango1_3_6_1_1_1_3_2"/>
    <protectedRange password="CAC3" sqref="D45" name="Rango1_3_4_2_1_1_1_3_2"/>
    <protectedRange password="CAC3" sqref="A49" name="Rango1_5_1_1_1_5_4_1_1_2_1"/>
    <protectedRange password="CAC3" sqref="A57" name="Rango1_5_1_1_1_5_4_3_2"/>
    <protectedRange password="CAC3" sqref="B58" name="Rango1_3_3_10_1_1_5_2_2"/>
    <protectedRange password="CAC3" sqref="D61 A61" name="Rango1_5_1_1_1_5_4_2_3_2_1"/>
    <protectedRange password="CAC3" sqref="A62 D62" name="Rango1_5_1_1_1_5_4_1_4_3_1"/>
    <protectedRange password="CAC3" sqref="A63" name="Rango1_5_1_1_1_3_1_1_2_4_4"/>
    <protectedRange password="CAC3" sqref="A64" name="Rango1_5_1_1_1_3_1_1_2_4_5"/>
    <protectedRange password="CAC3" sqref="A65:A66" name="Rango1_5_1_1_1_3_1_1_2_4_6"/>
    <protectedRange password="CAC3" sqref="A67:A68" name="Rango1_5_1_1_1_3_1_1_2_4_7"/>
    <protectedRange password="CAC3" sqref="A69" name="Rango1_3_3_29_1_4_1_3_2_1"/>
    <protectedRange password="CAC3" sqref="A75" name="Rango1_5_1_1_1_3_1_1_2_3_2_2_1"/>
    <protectedRange password="CAC3" sqref="A71" name="Rango1_3_3_29_1_4_1_2_1_2"/>
    <protectedRange password="CAC3" sqref="A72" name="Rango1_3_3_29_1_4_1_1_1_2"/>
    <protectedRange password="CAC3" sqref="A74" name="Rango1_3_3_29_1_4_1_1_1_1_1"/>
    <protectedRange password="CAC3" sqref="A73" name="Rango1_3_3_29_1_4_1_2_1_1_1"/>
    <protectedRange password="CAC3" sqref="A77:A78" name="Rango1_5_1_1_1_3_1_1_2_4_8"/>
    <protectedRange password="CAC3" sqref="A76" name="Rango1_5_1_1_1_3_1_1_2_3_1_2_2_1"/>
    <protectedRange password="CAC3" sqref="A84" name="Rango1_5_1_1_1_3_1_1_1_2_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7" sqref="D7"/>
    </sheetView>
  </sheetViews>
  <sheetFormatPr baseColWidth="10" defaultRowHeight="15" x14ac:dyDescent="0.25"/>
  <cols>
    <col min="1" max="1" width="9" bestFit="1" customWidth="1"/>
    <col min="2" max="2" width="5" bestFit="1" customWidth="1"/>
    <col min="3" max="3" width="5.42578125" bestFit="1" customWidth="1"/>
    <col min="4" max="4" width="58" customWidth="1"/>
  </cols>
  <sheetData>
    <row r="1" spans="1:6" x14ac:dyDescent="0.25">
      <c r="A1" s="9"/>
      <c r="B1" s="9"/>
      <c r="C1" s="10"/>
      <c r="D1" s="11"/>
      <c r="E1" s="35" t="s">
        <v>132</v>
      </c>
      <c r="F1" s="35" t="s">
        <v>133</v>
      </c>
    </row>
    <row r="2" spans="1:6" ht="25.5" x14ac:dyDescent="0.25">
      <c r="A2" s="1" t="s">
        <v>0</v>
      </c>
      <c r="B2" s="14" t="s">
        <v>1</v>
      </c>
      <c r="C2" s="1" t="s">
        <v>2</v>
      </c>
      <c r="D2" s="14" t="s">
        <v>3</v>
      </c>
      <c r="E2" s="14" t="s">
        <v>4</v>
      </c>
      <c r="F2" s="14" t="s">
        <v>4</v>
      </c>
    </row>
    <row r="3" spans="1:6" x14ac:dyDescent="0.25">
      <c r="A3" s="17">
        <v>20102690</v>
      </c>
      <c r="B3" s="15">
        <v>31</v>
      </c>
      <c r="C3" s="16" t="s">
        <v>5</v>
      </c>
      <c r="D3" s="49" t="s">
        <v>50</v>
      </c>
      <c r="E3" s="6">
        <v>0</v>
      </c>
      <c r="F3" s="6">
        <v>12577029</v>
      </c>
    </row>
    <row r="4" spans="1:6" ht="22.5" x14ac:dyDescent="0.25">
      <c r="A4" s="50">
        <v>30120537</v>
      </c>
      <c r="B4" s="13">
        <v>31</v>
      </c>
      <c r="C4" s="51" t="s">
        <v>5</v>
      </c>
      <c r="D4" s="52" t="s">
        <v>170</v>
      </c>
      <c r="E4" s="6">
        <v>0</v>
      </c>
      <c r="F4" s="6">
        <v>44748495</v>
      </c>
    </row>
    <row r="5" spans="1:6" x14ac:dyDescent="0.25">
      <c r="A5" s="7">
        <v>30104429</v>
      </c>
      <c r="B5" s="7">
        <v>31</v>
      </c>
      <c r="C5" s="18" t="s">
        <v>5</v>
      </c>
      <c r="D5" s="19" t="s">
        <v>52</v>
      </c>
      <c r="E5" s="6">
        <v>0</v>
      </c>
      <c r="F5" s="6">
        <v>80043942</v>
      </c>
    </row>
    <row r="8" spans="1:6" x14ac:dyDescent="0.25">
      <c r="E8" s="53">
        <v>0</v>
      </c>
      <c r="F8" s="53">
        <v>137369466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13" sqref="F13"/>
    </sheetView>
  </sheetViews>
  <sheetFormatPr baseColWidth="10" defaultRowHeight="15" x14ac:dyDescent="0.25"/>
  <cols>
    <col min="1" max="1" width="3.28515625" bestFit="1" customWidth="1"/>
    <col min="2" max="2" width="9" bestFit="1" customWidth="1"/>
    <col min="3" max="3" width="41.85546875" customWidth="1"/>
    <col min="4" max="4" width="16.42578125" customWidth="1"/>
  </cols>
  <sheetData>
    <row r="1" spans="1:4" ht="22.5" x14ac:dyDescent="0.25">
      <c r="B1" s="20"/>
      <c r="D1" s="14" t="s">
        <v>126</v>
      </c>
    </row>
    <row r="2" spans="1:4" x14ac:dyDescent="0.25">
      <c r="A2" s="21" t="s">
        <v>54</v>
      </c>
      <c r="B2" s="21" t="s">
        <v>54</v>
      </c>
      <c r="C2" s="22" t="s">
        <v>55</v>
      </c>
      <c r="D2" s="23">
        <f>D3+D20+D27+D31+D35+D54+D53</f>
        <v>29673354</v>
      </c>
    </row>
    <row r="3" spans="1:4" x14ac:dyDescent="0.25">
      <c r="A3" s="24" t="s">
        <v>56</v>
      </c>
      <c r="B3" s="24" t="s">
        <v>54</v>
      </c>
      <c r="C3" s="25" t="s">
        <v>57</v>
      </c>
      <c r="D3" s="26">
        <f>D4+D9</f>
        <v>1828509</v>
      </c>
    </row>
    <row r="4" spans="1:4" x14ac:dyDescent="0.25">
      <c r="A4" s="27" t="s">
        <v>54</v>
      </c>
      <c r="B4" s="27" t="s">
        <v>58</v>
      </c>
      <c r="C4" s="28" t="s">
        <v>59</v>
      </c>
      <c r="D4" s="29">
        <f>D5+D6+D7+D8</f>
        <v>897930</v>
      </c>
    </row>
    <row r="5" spans="1:4" x14ac:dyDescent="0.25">
      <c r="A5" s="27" t="s">
        <v>54</v>
      </c>
      <c r="B5" s="27" t="s">
        <v>60</v>
      </c>
      <c r="C5" s="28" t="s">
        <v>61</v>
      </c>
      <c r="D5" s="29">
        <f>299310</f>
        <v>299310</v>
      </c>
    </row>
    <row r="6" spans="1:4" x14ac:dyDescent="0.25">
      <c r="A6" s="27" t="s">
        <v>54</v>
      </c>
      <c r="B6" s="27" t="s">
        <v>62</v>
      </c>
      <c r="C6" s="28" t="s">
        <v>63</v>
      </c>
      <c r="D6" s="29">
        <f>299310</f>
        <v>299310</v>
      </c>
    </row>
    <row r="7" spans="1:4" x14ac:dyDescent="0.25">
      <c r="A7" s="27"/>
      <c r="B7" s="27" t="s">
        <v>64</v>
      </c>
      <c r="C7" s="28" t="s">
        <v>65</v>
      </c>
      <c r="D7" s="29">
        <f>299310</f>
        <v>299310</v>
      </c>
    </row>
    <row r="8" spans="1:4" x14ac:dyDescent="0.25">
      <c r="A8" s="27"/>
      <c r="B8" s="27" t="s">
        <v>66</v>
      </c>
      <c r="C8" s="28" t="s">
        <v>67</v>
      </c>
      <c r="D8" s="29"/>
    </row>
    <row r="9" spans="1:4" x14ac:dyDescent="0.25">
      <c r="A9" s="27" t="s">
        <v>54</v>
      </c>
      <c r="B9" s="27" t="s">
        <v>68</v>
      </c>
      <c r="C9" s="28" t="s">
        <v>69</v>
      </c>
      <c r="D9" s="29">
        <f>SUM(D10:D16)</f>
        <v>930579</v>
      </c>
    </row>
    <row r="10" spans="1:4" x14ac:dyDescent="0.25">
      <c r="A10" s="27" t="s">
        <v>54</v>
      </c>
      <c r="B10" s="27" t="s">
        <v>60</v>
      </c>
      <c r="C10" s="28" t="s">
        <v>70</v>
      </c>
      <c r="D10" s="29">
        <f>299310</f>
        <v>299310</v>
      </c>
    </row>
    <row r="11" spans="1:4" x14ac:dyDescent="0.25">
      <c r="A11" s="27" t="s">
        <v>54</v>
      </c>
      <c r="B11" s="27" t="s">
        <v>62</v>
      </c>
      <c r="C11" s="28" t="s">
        <v>71</v>
      </c>
      <c r="D11" s="29">
        <f>299310</f>
        <v>299310</v>
      </c>
    </row>
    <row r="12" spans="1:4" ht="36" x14ac:dyDescent="0.25">
      <c r="A12" s="27"/>
      <c r="B12" s="27" t="s">
        <v>72</v>
      </c>
      <c r="C12" s="28" t="s">
        <v>73</v>
      </c>
      <c r="D12" s="29">
        <v>32649</v>
      </c>
    </row>
    <row r="13" spans="1:4" x14ac:dyDescent="0.25">
      <c r="A13" s="27"/>
      <c r="B13" s="27" t="s">
        <v>64</v>
      </c>
      <c r="C13" s="28" t="s">
        <v>65</v>
      </c>
      <c r="D13" s="29">
        <f>299310</f>
        <v>299310</v>
      </c>
    </row>
    <row r="14" spans="1:4" x14ac:dyDescent="0.25">
      <c r="A14" s="27"/>
      <c r="B14" s="27" t="s">
        <v>74</v>
      </c>
      <c r="C14" s="28" t="s">
        <v>75</v>
      </c>
      <c r="D14" s="29"/>
    </row>
    <row r="15" spans="1:4" x14ac:dyDescent="0.25">
      <c r="A15" s="27"/>
      <c r="B15" s="27" t="s">
        <v>66</v>
      </c>
      <c r="C15" s="28" t="s">
        <v>76</v>
      </c>
      <c r="D15" s="29"/>
    </row>
    <row r="16" spans="1:4" ht="24" x14ac:dyDescent="0.25">
      <c r="A16" s="27"/>
      <c r="B16" s="27"/>
      <c r="C16" s="28" t="s">
        <v>77</v>
      </c>
      <c r="D16" s="29"/>
    </row>
    <row r="17" spans="1:4" ht="24" x14ac:dyDescent="0.25">
      <c r="A17" s="27"/>
      <c r="B17" s="27"/>
      <c r="C17" s="28" t="s">
        <v>78</v>
      </c>
      <c r="D17" s="29"/>
    </row>
    <row r="18" spans="1:4" ht="24" x14ac:dyDescent="0.25">
      <c r="A18" s="27"/>
      <c r="B18" s="27"/>
      <c r="C18" s="28" t="s">
        <v>79</v>
      </c>
      <c r="D18" s="29"/>
    </row>
    <row r="19" spans="1:4" x14ac:dyDescent="0.25">
      <c r="A19" s="27"/>
      <c r="B19" s="27"/>
      <c r="C19" s="28"/>
      <c r="D19" s="29"/>
    </row>
    <row r="20" spans="1:4" x14ac:dyDescent="0.25">
      <c r="A20" s="24" t="s">
        <v>80</v>
      </c>
      <c r="B20" s="24" t="s">
        <v>54</v>
      </c>
      <c r="C20" s="25" t="s">
        <v>81</v>
      </c>
      <c r="D20" s="26">
        <f>SUBTOTAL(9,D21:D26)</f>
        <v>406034</v>
      </c>
    </row>
    <row r="21" spans="1:4" x14ac:dyDescent="0.25">
      <c r="A21" s="27" t="s">
        <v>54</v>
      </c>
      <c r="B21" s="27" t="s">
        <v>68</v>
      </c>
      <c r="C21" s="28" t="s">
        <v>82</v>
      </c>
      <c r="D21" s="29"/>
    </row>
    <row r="22" spans="1:4" x14ac:dyDescent="0.25">
      <c r="A22" s="27" t="s">
        <v>54</v>
      </c>
      <c r="B22" s="27" t="s">
        <v>83</v>
      </c>
      <c r="C22" s="28" t="s">
        <v>84</v>
      </c>
      <c r="D22" s="29"/>
    </row>
    <row r="23" spans="1:4" x14ac:dyDescent="0.25">
      <c r="A23" s="27" t="s">
        <v>54</v>
      </c>
      <c r="B23" s="27" t="s">
        <v>85</v>
      </c>
      <c r="C23" s="28" t="s">
        <v>86</v>
      </c>
      <c r="D23" s="29">
        <v>406034</v>
      </c>
    </row>
    <row r="24" spans="1:4" x14ac:dyDescent="0.25">
      <c r="A24" s="27"/>
      <c r="B24" s="27" t="s">
        <v>87</v>
      </c>
      <c r="C24" s="28" t="s">
        <v>88</v>
      </c>
      <c r="D24" s="29"/>
    </row>
    <row r="25" spans="1:4" x14ac:dyDescent="0.25">
      <c r="A25" s="27"/>
      <c r="B25" s="27" t="s">
        <v>89</v>
      </c>
      <c r="C25" s="28" t="s">
        <v>90</v>
      </c>
      <c r="D25" s="29"/>
    </row>
    <row r="26" spans="1:4" x14ac:dyDescent="0.25">
      <c r="A26" s="27"/>
      <c r="B26" s="27">
        <v>99</v>
      </c>
      <c r="C26" s="28" t="s">
        <v>91</v>
      </c>
      <c r="D26" s="29"/>
    </row>
    <row r="27" spans="1:4" x14ac:dyDescent="0.25">
      <c r="A27" s="24" t="s">
        <v>92</v>
      </c>
      <c r="B27" s="24" t="s">
        <v>54</v>
      </c>
      <c r="C27" s="25" t="s">
        <v>93</v>
      </c>
      <c r="D27" s="26">
        <f>D30+D29+D28</f>
        <v>20638622</v>
      </c>
    </row>
    <row r="28" spans="1:4" x14ac:dyDescent="0.25">
      <c r="A28" s="27" t="s">
        <v>54</v>
      </c>
      <c r="B28" s="27" t="s">
        <v>58</v>
      </c>
      <c r="C28" s="28" t="s">
        <v>94</v>
      </c>
      <c r="D28" s="29">
        <v>179786</v>
      </c>
    </row>
    <row r="29" spans="1:4" x14ac:dyDescent="0.25">
      <c r="A29" s="27" t="s">
        <v>54</v>
      </c>
      <c r="B29" s="27" t="s">
        <v>95</v>
      </c>
      <c r="C29" s="28" t="s">
        <v>96</v>
      </c>
      <c r="D29" s="29">
        <v>20096182</v>
      </c>
    </row>
    <row r="30" spans="1:4" x14ac:dyDescent="0.25">
      <c r="A30" s="27" t="s">
        <v>54</v>
      </c>
      <c r="B30" s="27" t="s">
        <v>68</v>
      </c>
      <c r="C30" s="28" t="s">
        <v>97</v>
      </c>
      <c r="D30" s="29">
        <v>362654</v>
      </c>
    </row>
    <row r="31" spans="1:4" x14ac:dyDescent="0.25">
      <c r="A31" s="24" t="s">
        <v>98</v>
      </c>
      <c r="B31" s="24" t="s">
        <v>54</v>
      </c>
      <c r="C31" s="25" t="s">
        <v>99</v>
      </c>
      <c r="D31" s="26">
        <f>D32</f>
        <v>0</v>
      </c>
    </row>
    <row r="32" spans="1:4" x14ac:dyDescent="0.25">
      <c r="A32" s="27" t="s">
        <v>54</v>
      </c>
      <c r="B32" s="27" t="s">
        <v>87</v>
      </c>
      <c r="C32" s="28" t="s">
        <v>100</v>
      </c>
      <c r="D32" s="29">
        <f>D33+D34</f>
        <v>0</v>
      </c>
    </row>
    <row r="33" spans="1:4" x14ac:dyDescent="0.25">
      <c r="A33" s="27" t="s">
        <v>54</v>
      </c>
      <c r="B33" s="27" t="s">
        <v>60</v>
      </c>
      <c r="C33" s="28" t="s">
        <v>101</v>
      </c>
      <c r="D33" s="29">
        <f>800000</f>
        <v>800000</v>
      </c>
    </row>
    <row r="34" spans="1:4" x14ac:dyDescent="0.25">
      <c r="A34" s="27" t="s">
        <v>54</v>
      </c>
      <c r="B34" s="27" t="s">
        <v>102</v>
      </c>
      <c r="C34" s="28" t="s">
        <v>103</v>
      </c>
      <c r="D34" s="29">
        <v>-800000</v>
      </c>
    </row>
    <row r="35" spans="1:4" x14ac:dyDescent="0.25">
      <c r="A35" s="24" t="s">
        <v>104</v>
      </c>
      <c r="B35" s="24" t="s">
        <v>54</v>
      </c>
      <c r="C35" s="25" t="s">
        <v>105</v>
      </c>
      <c r="D35" s="26">
        <f>D36+D40</f>
        <v>6797689</v>
      </c>
    </row>
    <row r="36" spans="1:4" x14ac:dyDescent="0.25">
      <c r="A36" s="27" t="s">
        <v>54</v>
      </c>
      <c r="B36" s="30" t="s">
        <v>58</v>
      </c>
      <c r="C36" s="28" t="s">
        <v>59</v>
      </c>
      <c r="D36" s="29">
        <f>SUM(D37:D39)</f>
        <v>437440</v>
      </c>
    </row>
    <row r="37" spans="1:4" ht="24" x14ac:dyDescent="0.25">
      <c r="A37" s="27"/>
      <c r="B37" s="30">
        <v>10</v>
      </c>
      <c r="C37" s="28" t="s">
        <v>106</v>
      </c>
      <c r="D37" s="29">
        <v>108560</v>
      </c>
    </row>
    <row r="38" spans="1:4" ht="36" x14ac:dyDescent="0.25">
      <c r="A38" s="27"/>
      <c r="B38" s="30">
        <v>220</v>
      </c>
      <c r="C38" s="28" t="s">
        <v>107</v>
      </c>
      <c r="D38" s="29">
        <v>116106</v>
      </c>
    </row>
    <row r="39" spans="1:4" ht="24" x14ac:dyDescent="0.25">
      <c r="A39" s="27"/>
      <c r="B39" s="30">
        <v>221</v>
      </c>
      <c r="C39" s="28" t="s">
        <v>108</v>
      </c>
      <c r="D39" s="29">
        <v>212774</v>
      </c>
    </row>
    <row r="40" spans="1:4" x14ac:dyDescent="0.25">
      <c r="A40" s="27" t="s">
        <v>54</v>
      </c>
      <c r="B40" s="27" t="s">
        <v>68</v>
      </c>
      <c r="C40" s="28" t="s">
        <v>69</v>
      </c>
      <c r="D40" s="29">
        <f>SUM(D41:D52)</f>
        <v>6360249</v>
      </c>
    </row>
    <row r="41" spans="1:4" ht="24" x14ac:dyDescent="0.25">
      <c r="A41" s="27" t="s">
        <v>54</v>
      </c>
      <c r="B41" s="27" t="s">
        <v>109</v>
      </c>
      <c r="C41" s="28" t="s">
        <v>110</v>
      </c>
      <c r="D41" s="29">
        <v>4049892</v>
      </c>
    </row>
    <row r="42" spans="1:4" ht="24" x14ac:dyDescent="0.25">
      <c r="A42" s="27"/>
      <c r="B42" s="30">
        <v>213</v>
      </c>
      <c r="C42" s="28" t="s">
        <v>111</v>
      </c>
      <c r="D42" s="29">
        <v>277470</v>
      </c>
    </row>
    <row r="43" spans="1:4" ht="48" x14ac:dyDescent="0.25">
      <c r="A43" s="27"/>
      <c r="B43" s="30">
        <v>219</v>
      </c>
      <c r="C43" s="28" t="s">
        <v>112</v>
      </c>
      <c r="D43" s="29">
        <v>106187</v>
      </c>
    </row>
    <row r="44" spans="1:4" ht="24" x14ac:dyDescent="0.25">
      <c r="A44" s="27"/>
      <c r="B44" s="31">
        <v>222</v>
      </c>
      <c r="C44" s="28" t="s">
        <v>113</v>
      </c>
      <c r="D44" s="29">
        <v>578813</v>
      </c>
    </row>
    <row r="45" spans="1:4" ht="24" x14ac:dyDescent="0.25">
      <c r="A45" s="27"/>
      <c r="B45" s="31">
        <v>223</v>
      </c>
      <c r="C45" s="28" t="s">
        <v>114</v>
      </c>
      <c r="D45" s="29">
        <v>23153</v>
      </c>
    </row>
    <row r="46" spans="1:4" ht="24" x14ac:dyDescent="0.25">
      <c r="A46" s="27"/>
      <c r="B46" s="31">
        <v>224</v>
      </c>
      <c r="C46" s="28" t="s">
        <v>115</v>
      </c>
      <c r="D46" s="29">
        <v>7718</v>
      </c>
    </row>
    <row r="47" spans="1:4" ht="24" x14ac:dyDescent="0.25">
      <c r="A47" s="27"/>
      <c r="B47" s="31">
        <v>225</v>
      </c>
      <c r="C47" s="28" t="s">
        <v>116</v>
      </c>
      <c r="D47" s="29">
        <v>30870</v>
      </c>
    </row>
    <row r="48" spans="1:4" ht="24" x14ac:dyDescent="0.25">
      <c r="A48" s="27"/>
      <c r="B48" s="31">
        <v>226</v>
      </c>
      <c r="C48" s="28" t="s">
        <v>117</v>
      </c>
      <c r="D48" s="29">
        <v>19294</v>
      </c>
    </row>
    <row r="49" spans="1:4" ht="24" x14ac:dyDescent="0.25">
      <c r="A49" s="27"/>
      <c r="B49" s="31">
        <v>227</v>
      </c>
      <c r="C49" s="28" t="s">
        <v>118</v>
      </c>
      <c r="D49" s="29">
        <v>34729</v>
      </c>
    </row>
    <row r="50" spans="1:4" ht="24" x14ac:dyDescent="0.25">
      <c r="A50" s="27"/>
      <c r="B50" s="31">
        <v>643</v>
      </c>
      <c r="C50" s="28" t="s">
        <v>119</v>
      </c>
      <c r="D50" s="29">
        <v>84186</v>
      </c>
    </row>
    <row r="51" spans="1:4" ht="48" x14ac:dyDescent="0.25">
      <c r="A51" s="27"/>
      <c r="B51" s="31">
        <v>644</v>
      </c>
      <c r="C51" s="28" t="s">
        <v>120</v>
      </c>
      <c r="D51" s="29">
        <v>5865</v>
      </c>
    </row>
    <row r="52" spans="1:4" x14ac:dyDescent="0.25">
      <c r="A52" s="27"/>
      <c r="B52" s="27">
        <v>999</v>
      </c>
      <c r="C52" s="28" t="s">
        <v>121</v>
      </c>
      <c r="D52" s="29">
        <v>1142072</v>
      </c>
    </row>
    <row r="53" spans="1:4" x14ac:dyDescent="0.25">
      <c r="A53" s="24">
        <v>34</v>
      </c>
      <c r="B53" s="32" t="s">
        <v>122</v>
      </c>
      <c r="C53" s="25" t="s">
        <v>123</v>
      </c>
      <c r="D53" s="26"/>
    </row>
    <row r="54" spans="1:4" x14ac:dyDescent="0.25">
      <c r="A54" s="24" t="s">
        <v>124</v>
      </c>
      <c r="B54" s="24" t="s">
        <v>54</v>
      </c>
      <c r="C54" s="25" t="s">
        <v>125</v>
      </c>
      <c r="D54" s="26">
        <f>2500</f>
        <v>2500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" sqref="D2"/>
    </sheetView>
  </sheetViews>
  <sheetFormatPr baseColWidth="10" defaultRowHeight="15" x14ac:dyDescent="0.25"/>
  <cols>
    <col min="1" max="1" width="3.28515625" bestFit="1" customWidth="1"/>
    <col min="2" max="2" width="9" bestFit="1" customWidth="1"/>
    <col min="3" max="3" width="41.85546875" customWidth="1"/>
    <col min="4" max="4" width="16.42578125" customWidth="1"/>
  </cols>
  <sheetData>
    <row r="1" spans="1:4" ht="22.5" x14ac:dyDescent="0.25">
      <c r="B1" s="20"/>
      <c r="D1" s="14" t="s">
        <v>126</v>
      </c>
    </row>
    <row r="2" spans="1:4" x14ac:dyDescent="0.25">
      <c r="A2" s="21" t="s">
        <v>54</v>
      </c>
      <c r="B2" s="21" t="s">
        <v>54</v>
      </c>
      <c r="C2" s="22" t="s">
        <v>55</v>
      </c>
      <c r="D2" s="23">
        <f>D3+D7+D11+D15+D25+D24</f>
        <v>8055959</v>
      </c>
    </row>
    <row r="3" spans="1:4" x14ac:dyDescent="0.25">
      <c r="A3" s="24" t="s">
        <v>80</v>
      </c>
      <c r="B3" s="24" t="s">
        <v>54</v>
      </c>
      <c r="C3" s="25" t="s">
        <v>81</v>
      </c>
      <c r="D3" s="26">
        <f>SUM(D4:D6)</f>
        <v>0</v>
      </c>
    </row>
    <row r="4" spans="1:4" x14ac:dyDescent="0.25">
      <c r="A4" s="27"/>
      <c r="B4" s="27" t="s">
        <v>68</v>
      </c>
      <c r="C4" s="28" t="s">
        <v>82</v>
      </c>
      <c r="D4" s="29"/>
    </row>
    <row r="5" spans="1:4" x14ac:dyDescent="0.25">
      <c r="A5" s="27" t="s">
        <v>54</v>
      </c>
      <c r="B5" s="27" t="s">
        <v>83</v>
      </c>
      <c r="C5" s="28" t="s">
        <v>84</v>
      </c>
      <c r="D5" s="29"/>
    </row>
    <row r="6" spans="1:4" x14ac:dyDescent="0.25">
      <c r="A6" s="27" t="s">
        <v>54</v>
      </c>
      <c r="B6" s="27" t="s">
        <v>85</v>
      </c>
      <c r="C6" s="28" t="s">
        <v>86</v>
      </c>
      <c r="D6" s="29"/>
    </row>
    <row r="7" spans="1:4" x14ac:dyDescent="0.25">
      <c r="A7" s="24" t="s">
        <v>92</v>
      </c>
      <c r="B7" s="24" t="s">
        <v>54</v>
      </c>
      <c r="C7" s="25" t="s">
        <v>93</v>
      </c>
      <c r="D7" s="26">
        <f>D10+D9+D8</f>
        <v>6627596</v>
      </c>
    </row>
    <row r="8" spans="1:4" x14ac:dyDescent="0.25">
      <c r="A8" s="27" t="s">
        <v>54</v>
      </c>
      <c r="B8" s="27" t="s">
        <v>58</v>
      </c>
      <c r="C8" s="28" t="s">
        <v>94</v>
      </c>
      <c r="D8" s="29">
        <v>10</v>
      </c>
    </row>
    <row r="9" spans="1:4" x14ac:dyDescent="0.25">
      <c r="A9" s="27" t="s">
        <v>54</v>
      </c>
      <c r="B9" s="27" t="s">
        <v>95</v>
      </c>
      <c r="C9" s="28" t="s">
        <v>96</v>
      </c>
      <c r="D9" s="29">
        <v>6563257</v>
      </c>
    </row>
    <row r="10" spans="1:4" x14ac:dyDescent="0.25">
      <c r="A10" s="27" t="s">
        <v>54</v>
      </c>
      <c r="B10" s="27" t="s">
        <v>68</v>
      </c>
      <c r="C10" s="28" t="s">
        <v>97</v>
      </c>
      <c r="D10" s="29">
        <v>64329</v>
      </c>
    </row>
    <row r="11" spans="1:4" x14ac:dyDescent="0.25">
      <c r="A11" s="24" t="s">
        <v>98</v>
      </c>
      <c r="B11" s="24" t="s">
        <v>54</v>
      </c>
      <c r="C11" s="25" t="s">
        <v>99</v>
      </c>
      <c r="D11" s="26">
        <f>D12</f>
        <v>0</v>
      </c>
    </row>
    <row r="12" spans="1:4" x14ac:dyDescent="0.25">
      <c r="A12" s="27" t="s">
        <v>54</v>
      </c>
      <c r="B12" s="27" t="s">
        <v>87</v>
      </c>
      <c r="C12" s="28" t="s">
        <v>100</v>
      </c>
      <c r="D12" s="29">
        <f>D13+D14</f>
        <v>0</v>
      </c>
    </row>
    <row r="13" spans="1:4" x14ac:dyDescent="0.25">
      <c r="A13" s="27" t="s">
        <v>54</v>
      </c>
      <c r="B13" s="27" t="s">
        <v>60</v>
      </c>
      <c r="C13" s="28" t="s">
        <v>101</v>
      </c>
      <c r="D13" s="29">
        <f>800000</f>
        <v>800000</v>
      </c>
    </row>
    <row r="14" spans="1:4" x14ac:dyDescent="0.25">
      <c r="A14" s="27" t="s">
        <v>54</v>
      </c>
      <c r="B14" s="27" t="s">
        <v>102</v>
      </c>
      <c r="C14" s="28" t="s">
        <v>103</v>
      </c>
      <c r="D14" s="29">
        <v>-800000</v>
      </c>
    </row>
    <row r="15" spans="1:4" x14ac:dyDescent="0.25">
      <c r="A15" s="24" t="s">
        <v>104</v>
      </c>
      <c r="B15" s="24" t="s">
        <v>54</v>
      </c>
      <c r="C15" s="25" t="s">
        <v>105</v>
      </c>
      <c r="D15" s="26">
        <f>D16</f>
        <v>1425863</v>
      </c>
    </row>
    <row r="16" spans="1:4" x14ac:dyDescent="0.25">
      <c r="A16" s="27" t="s">
        <v>54</v>
      </c>
      <c r="B16" s="31" t="s">
        <v>68</v>
      </c>
      <c r="C16" s="28" t="s">
        <v>69</v>
      </c>
      <c r="D16" s="29">
        <f>SUM(D17:D23)</f>
        <v>1425863</v>
      </c>
    </row>
    <row r="17" spans="1:4" ht="24" x14ac:dyDescent="0.25">
      <c r="A17" s="27"/>
      <c r="B17" s="31">
        <v>210</v>
      </c>
      <c r="C17" s="28" t="s">
        <v>127</v>
      </c>
      <c r="D17" s="29"/>
    </row>
    <row r="18" spans="1:4" ht="36" x14ac:dyDescent="0.25">
      <c r="A18" s="27"/>
      <c r="B18" s="31">
        <v>220</v>
      </c>
      <c r="C18" s="33" t="s">
        <v>128</v>
      </c>
      <c r="D18" s="29">
        <v>175436</v>
      </c>
    </row>
    <row r="19" spans="1:4" ht="24" x14ac:dyDescent="0.25">
      <c r="A19" s="27"/>
      <c r="B19" s="31">
        <v>226</v>
      </c>
      <c r="C19" s="28" t="s">
        <v>117</v>
      </c>
      <c r="D19" s="29">
        <v>232860</v>
      </c>
    </row>
    <row r="20" spans="1:4" ht="24" x14ac:dyDescent="0.25">
      <c r="A20" s="27"/>
      <c r="B20" s="31">
        <v>409</v>
      </c>
      <c r="C20" s="34" t="s">
        <v>129</v>
      </c>
      <c r="D20" s="29">
        <v>305198</v>
      </c>
    </row>
    <row r="21" spans="1:4" ht="36" x14ac:dyDescent="0.25">
      <c r="A21" s="27"/>
      <c r="B21" s="31">
        <v>472</v>
      </c>
      <c r="C21" s="28" t="s">
        <v>53</v>
      </c>
      <c r="D21" s="29">
        <v>514500</v>
      </c>
    </row>
    <row r="22" spans="1:4" ht="36" x14ac:dyDescent="0.25">
      <c r="A22" s="27"/>
      <c r="B22" s="31">
        <v>474</v>
      </c>
      <c r="C22" s="28" t="s">
        <v>130</v>
      </c>
      <c r="D22" s="29">
        <v>125839</v>
      </c>
    </row>
    <row r="23" spans="1:4" ht="36" x14ac:dyDescent="0.25">
      <c r="A23" s="27"/>
      <c r="B23" s="31">
        <v>837</v>
      </c>
      <c r="C23" s="28" t="s">
        <v>131</v>
      </c>
      <c r="D23" s="29">
        <v>72030</v>
      </c>
    </row>
    <row r="24" spans="1:4" x14ac:dyDescent="0.25">
      <c r="A24" s="24">
        <v>34</v>
      </c>
      <c r="B24" s="32" t="s">
        <v>122</v>
      </c>
      <c r="C24" s="25" t="s">
        <v>123</v>
      </c>
      <c r="D24" s="26"/>
    </row>
    <row r="25" spans="1:4" x14ac:dyDescent="0.25">
      <c r="A25" s="24" t="s">
        <v>124</v>
      </c>
      <c r="B25" s="24" t="s">
        <v>54</v>
      </c>
      <c r="C25" s="25" t="s">
        <v>125</v>
      </c>
      <c r="D25" s="26"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a febrero FNDR</vt:lpstr>
      <vt:lpstr>ejecucion enero fondema</vt:lpstr>
      <vt:lpstr>presupuesto fndr</vt:lpstr>
      <vt:lpstr>presupuesto fondema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ecardenas</dc:creator>
  <cp:lastModifiedBy>ecardenas</cp:lastModifiedBy>
  <dcterms:created xsi:type="dcterms:W3CDTF">2013-02-08T12:16:12Z</dcterms:created>
  <dcterms:modified xsi:type="dcterms:W3CDTF">2013-03-19T18:45:12Z</dcterms:modified>
</cp:coreProperties>
</file>