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9270"/>
  </bookViews>
  <sheets>
    <sheet name="ejecucion enero FNDR" sheetId="1" r:id="rId1"/>
    <sheet name="ejecucion enero fondema" sheetId="4" r:id="rId2"/>
    <sheet name="presupuesto fndr" sheetId="2" r:id="rId3"/>
    <sheet name="presupuesto fondema" sheetId="3" r:id="rId4"/>
  </sheets>
  <calcPr calcId="145621"/>
</workbook>
</file>

<file path=xl/calcChain.xml><?xml version="1.0" encoding="utf-8"?>
<calcChain xmlns="http://schemas.openxmlformats.org/spreadsheetml/2006/main">
  <c r="D16" i="3" l="1"/>
  <c r="D15" i="3" s="1"/>
  <c r="D13" i="3"/>
  <c r="D12" i="3" s="1"/>
  <c r="D11" i="3" s="1"/>
  <c r="D7" i="3"/>
  <c r="D3" i="3"/>
  <c r="D54" i="2"/>
  <c r="D40" i="2"/>
  <c r="D36" i="2"/>
  <c r="D35" i="2"/>
  <c r="D33" i="2"/>
  <c r="D32" i="2"/>
  <c r="D31" i="2" s="1"/>
  <c r="D27" i="2"/>
  <c r="D20" i="2"/>
  <c r="D13" i="2"/>
  <c r="D11" i="2"/>
  <c r="D10" i="2"/>
  <c r="D9" i="2"/>
  <c r="D7" i="2"/>
  <c r="D6" i="2"/>
  <c r="D5" i="2"/>
  <c r="D4" i="2"/>
  <c r="D3" i="2" s="1"/>
  <c r="D2" i="2" s="1"/>
  <c r="D2" i="3" l="1"/>
</calcChain>
</file>

<file path=xl/sharedStrings.xml><?xml version="1.0" encoding="utf-8"?>
<sst xmlns="http://schemas.openxmlformats.org/spreadsheetml/2006/main" count="330" uniqueCount="176">
  <si>
    <t>CODIGO BIP</t>
  </si>
  <si>
    <t>SUBT</t>
  </si>
  <si>
    <t xml:space="preserve">ITEM </t>
  </si>
  <si>
    <t>NOMBRE PROYECTO</t>
  </si>
  <si>
    <t>PAGADO</t>
  </si>
  <si>
    <t>02</t>
  </si>
  <si>
    <t>CONSTRUCCION AVDS. PEREZ DE ARCE SUR, P. ARENAS</t>
  </si>
  <si>
    <t xml:space="preserve">Construcción CALLE MARDONES PONIENTE, P. ARENAS </t>
  </si>
  <si>
    <t>CONSTRUCCION CALLE CAMILO HENRIQUEZ, NATALES</t>
  </si>
  <si>
    <t>Reposición SEDE SOCIAL JUNTA VECINAL SECTOR Nº 19, PUNTA ARENAS</t>
  </si>
  <si>
    <t>CONSTRUCCION CALLE PEDRO SILVA, PORVENIR</t>
  </si>
  <si>
    <t>MEJORAMIENTO EXTERIOR PALACIO BRAUN MENENDEZ, PUNTA ARENAS</t>
  </si>
  <si>
    <t>CONSTRUCCIÓN SEDE SOCIAL UNION COMUNAL JJ. DE VV. DE PUNTA ARENAS</t>
  </si>
  <si>
    <t>CONSTRUCCION CIRCUNVALACION ALBERTO FUENTES - CARLOS WODD</t>
  </si>
  <si>
    <t>CONSTRUCCION AVDA. GRAL. IBAÑEZ, NATALES</t>
  </si>
  <si>
    <t>AMPLIACION Y REMODELACION GIMNASIO, VILLA TEHUELCHES COMUNA DE LAGUNA BLANCA</t>
  </si>
  <si>
    <t>CONSTRUCCION CALLE MANUEL SEÑORET, PUNTA ARENAS. (DISEÑO)</t>
  </si>
  <si>
    <t>CONSTRUCCION SALA DE USO MULTIPLE ESCUELA CERRO SOMBRERO</t>
  </si>
  <si>
    <t>CONSTRUCCION RED AGUA POTABLE SECTOR RURAL NORTE, PUNTA ARENAS</t>
  </si>
  <si>
    <t>CONSTRUCCION SEDE SOCIAL JUNTA DE VECINOS GOLETA ANCUD, PUNTA ARENAS</t>
  </si>
  <si>
    <t>CONSTRUCCIÓN BORDE COSTERO PORVENIR,ETAPA II.</t>
  </si>
  <si>
    <t>CONSTRUCCION CALLE SANTA JUANA Y OTRAS, P. ARENAS</t>
  </si>
  <si>
    <t>CONSTRUCCION SISTEMA MONITOREO REMOTO DE INCENDIOS FORESTALES PNTP</t>
  </si>
  <si>
    <t>CONSTRUCCION URBANIZACION LOTEO LOMAS DE BAQUEDANO 1º ETAPA</t>
  </si>
  <si>
    <t>CONSTRUCCION SEDE SOCIAL ORATORIO JACINTO BOCCO, PUNTA ARENAS</t>
  </si>
  <si>
    <t>CONSTRUCCION CALLE VICTOR LARENAS, NATALES (DISEÑO)</t>
  </si>
  <si>
    <t>CONSTRUCCION CALLE BARROS ARANAS, NATALES (DISEÑO)</t>
  </si>
  <si>
    <t>CONSTRUCCION AVDA. SANTIAGO BUERAS SUR, NATALES (DISEÑO)</t>
  </si>
  <si>
    <t>CONSTRUCCION CALLE SAN MARTIN, NATALES (DISEÑO)</t>
  </si>
  <si>
    <t>CONSTRUCCION DIVERSAS CALLES PORVENIR, PORVENIR (DISEÑO)</t>
  </si>
  <si>
    <t>MEJORAMIENTO INFRAESTRUCTURA PEATONAL CALLE BULNES, NATALES</t>
  </si>
  <si>
    <t>Conservación Vías URBANAS XII REGIÓN, AÑO 2012</t>
  </si>
  <si>
    <t>CONSTRUCCION MULTICANCHA PASTO SINTETICO POBLACION EDUARDO FREI MONTALVA</t>
  </si>
  <si>
    <t>CONSTRUCCION MULTICANCHA PASTO SINTETICO POBLACION TORRES DEL PAYNE</t>
  </si>
  <si>
    <t>CONSTRUCCION PAVIMENTO PATIO ESCUELA E INTERNADO G-9, CERRO CASTILLO</t>
  </si>
  <si>
    <t>CONSTRUCCION MULTICANCHA POBLACION PABLO NERUDA, PUNTA ARENAS</t>
  </si>
  <si>
    <t>CONSTRUCCION MULTICANCHA POBLACION  GOBERNADOR PHILLIPI, PUNTA ARENAS</t>
  </si>
  <si>
    <t>CONSTRUCCION ACERAS CALLES GUACOLDA Y ABRAHAM LINCOLN, Natales</t>
  </si>
  <si>
    <t>CONSTRUCCION MURO DE CONTENCION MULTICANCHA FITZ ROY Y OTRAS , PUNTA ARENAS</t>
  </si>
  <si>
    <t>MEJORAMIENTO PUERTAS, VENTANAS Y MUROS INT. ESCUELA CERRO</t>
  </si>
  <si>
    <t>CONSTRUCCION VIVIENDA PARA PERSONAL DE APOYO AREA DE EDUCACION, COMUNA DE PRIMAVERA</t>
  </si>
  <si>
    <t>MEJORAMIENTO VIVIENDAS DE EDUCACION, CERRO SOMBRERO</t>
  </si>
  <si>
    <t>Mejoramiento Cierro Perimetral y otras Obras, Diversas Multicanchas, Punta Arenas</t>
  </si>
  <si>
    <t>CONSERVACION MUROS Y ESCALERAS RIO DE LA MANO, PUNTA ARENAS</t>
  </si>
  <si>
    <t>CONSERVACION PARQUE MARIA BEHETY, PUNTA ARENAS</t>
  </si>
  <si>
    <t>CONSERVACION PLAZA CENTENARIO Y SECTOR SUR FITZ ROY, PUNTA ARENAS</t>
  </si>
  <si>
    <t>CONSERVACION 3 ESTABLECIMIENTOS EDUCACIONALES, PUNTA ARENAS</t>
  </si>
  <si>
    <t>Conservación MOBILIARIO URBANO, PUNTA ARENAS</t>
  </si>
  <si>
    <t>EQUIPAMIENTO PARA ORGANIZACIONES COMUNITARIAS, PUNTA ARENAS</t>
  </si>
  <si>
    <t>ADQUISICIÓN DE MAQUINARIA PARA CONSERVACIÓN POR ADMINISTRACIÓN DIRECTA DIRECCIÓN DE VIALIDAD XII REGIÓN</t>
  </si>
  <si>
    <t>CONSTRUCCIÓN CAMINO PENETRACIÓN CALETA EUGENIA – P. TORO (PREFACTIBILIDAD)</t>
  </si>
  <si>
    <t>Construcción CAMINO RIO HOLLEMBERG RIO PEREZ (DISEÑO)</t>
  </si>
  <si>
    <t>01</t>
  </si>
  <si>
    <t>LEVANTAMIENTO PLAN COMUNAL Y SECCIONALES COMUNA DE NATALES</t>
  </si>
  <si>
    <t>03</t>
  </si>
  <si>
    <t>TRANSFERENCIA FINANCIAMIENTO TESIS DE INTERES REGIONAL, XII REGION</t>
  </si>
  <si>
    <t>MEJORAMIENTO PLAZA DE ARMAS, PUERTO NATALES (ejecucion)</t>
  </si>
  <si>
    <t xml:space="preserve">TRANSFERENCIA A.TECNICA Y RECURSOS EMPRENDEDORES Y MIPE XII  </t>
  </si>
  <si>
    <t>INSTALACION SIST TRATAMIENTO AA.SS. Y MEJ. SIST. ALC. PTO. WILLIAMS (DISEÑO)</t>
  </si>
  <si>
    <t>AMPLIACION ALCANTARILLADO AA SS RIO SECO, XII Región (diseño)</t>
  </si>
  <si>
    <t>INSTALACION SEÑALETICA PESCA RECREATIVA XII REGIÓN</t>
  </si>
  <si>
    <t>AMPLIACIÓN RUTA 9, PTA. ARENAS – AEROP, KM. 8,1–KM12.1/KM.13.8-18,4 (DISEÑO)</t>
  </si>
  <si>
    <t>MEJORAMIENTO SEÑALIZACION TURISTICA, XII REGIÓN</t>
  </si>
  <si>
    <t>HABILITACION CANCHA SINTETICA Y O. COMPL. DEP. Bº SUR</t>
  </si>
  <si>
    <t>AMPLIACION PISTA AERODRMO GAMA. ZAÑARTU, WILLIAMS (PREFACTIBILIDAD)</t>
  </si>
  <si>
    <t>Capacitación FORTALECIMIENTO Y EMPRENDIMIENTO TURISMO CABO DE HORNOS</t>
  </si>
  <si>
    <t>CONSTRUCCION CONTROL DE ACCESO SECTOR SERRANO P.N.T.P.</t>
  </si>
  <si>
    <t>CONSTRUCCION RELLENO SANITARIO RESIDUOS SOLIDOS DOM. E IND. CABO DE HORNOS (Diseño) complementario a la Factibilidad (cód. BIP Nº 20195513)</t>
  </si>
  <si>
    <t>INVESTIGACION MEJOR PRODUCTIVIDAD POR SILVOPASTOREO, XII REGIÓN</t>
  </si>
  <si>
    <t>AMPLIACION PLATAFORMA ESTACIONAMIENTO AERONAVES ADMO. NATALES</t>
  </si>
  <si>
    <r>
      <t xml:space="preserve">CONSTRUCCION VARADERO ARTESANAL EN PUERTO NATALES </t>
    </r>
    <r>
      <rPr>
        <sz val="8"/>
        <color indexed="10"/>
        <rFont val="Arial"/>
        <family val="2"/>
      </rPr>
      <t>DISEÑO</t>
    </r>
  </si>
  <si>
    <t>NORMALIZACION RIO SERRANO, T.DEL PAYNE</t>
  </si>
  <si>
    <t>CONSTRUCCION COLECTOR AA.LL. CALLE COMANDANTE BYNON, PUNTA ARENAS</t>
  </si>
  <si>
    <t>MEJORAMIENTO CENTRO HISTORICO TURISTICO DE NATALES, 5ta. ETAPA</t>
  </si>
  <si>
    <t>30074675-1</t>
  </si>
  <si>
    <t xml:space="preserve">REPOSICION LICEO POLIVALENTE HERNANDO DE MAGALLANES, PORVENIR </t>
  </si>
  <si>
    <t>Construcción PLAZA MERCADO PORVENIR</t>
  </si>
  <si>
    <t>CONSTRUCCION EDIFICIO CORPORATIVO CEQUA, PUNTA ARENAS (DISEÑO)</t>
  </si>
  <si>
    <t>CONSTRUCCION PLAZA MERCADO PORVENIR</t>
  </si>
  <si>
    <t>05</t>
  </si>
  <si>
    <t>AMPLIACION Y MEJORAMIENTO SISTEMA DE TELEVIGILANCIA, PUNTA</t>
  </si>
  <si>
    <t>SUB PESCA - TRANSFERENCIA Técnica DESARROLLO NUEVOS ERCADOS PRODUCTIVOS PESQUEROS, XII REGIÓN (30126679)</t>
  </si>
  <si>
    <t>CORFO - DIFUSION Y PROMOCION DE INVERSIONES MULTISECTORIAL (30125181)</t>
  </si>
  <si>
    <t>SUB PESCA - TRANSFERENCIA Técnica DESARROLLO NUEVOS MERCADOS PRODUCTIVOS PESQUEROS, XII REGIÓN (30126679)</t>
  </si>
  <si>
    <t>SERCOTEC - PROG. TRANSF. DE ASIST. TÉCNICA</t>
  </si>
  <si>
    <t>CONICYT CEQUA</t>
  </si>
  <si>
    <t>SUBPESCA- TRANSFERENCIA TÉCNICA DESARROLLO PRODUCTIVO, PESCA ARTESANAL.</t>
  </si>
  <si>
    <t>SERNATUR- PROMOCION TURISTICA INTERNACIONAL, REGIÓN DE MAGALLANES Y Antártica CHILENA</t>
  </si>
  <si>
    <t>DESARROLLO SUSTENTABLE DE LAS TURBERAS DE MAGALLANES</t>
  </si>
  <si>
    <t>Capacitación PARA AGRICULTORAS RURALES, REGIÓN DE MAGALLANES Y Antártica CHILENA</t>
  </si>
  <si>
    <t>PLATAFORMA TECNOLOGICA PARA EL DESARROLLO DE LA HORTOFRUTICULTURA EN LA PATAGONIA CHILENA, CON ENFASIS EN LA AGRICULRURA FAMILIAR CAMPESINA</t>
  </si>
  <si>
    <t>SERNATUR - Transferecnia Programa de Promoción de la Patagonia</t>
  </si>
  <si>
    <t>33</t>
  </si>
  <si>
    <t>FORTALECIMIENTO PRODUCTIVO DEL SECTOR PESQUERO ARTESANAL DE MAGALLANES Y Antártica CHILENA</t>
  </si>
  <si>
    <t>EQUIPAMIENTO LABORATORIO DE IDIOMAS Y CIENCIAS LICEO DONAL MCINTYRE, WILLIAMS</t>
  </si>
  <si>
    <t>HABILITACION BANCO GERMOPLASMA XII REGIÓN</t>
  </si>
  <si>
    <t>Construcción RED FIBRA OPTICA PORVENIR XII REGIÓN</t>
  </si>
  <si>
    <t>Construcción RED SERVICIO INTERMEDIO TELECOMUNICACIONES</t>
  </si>
  <si>
    <t xml:space="preserve">  </t>
  </si>
  <si>
    <t xml:space="preserve"> GASTOS </t>
  </si>
  <si>
    <t xml:space="preserve">24   </t>
  </si>
  <si>
    <t xml:space="preserve"> TRANSFERENCIAS CORRIENTES </t>
  </si>
  <si>
    <t xml:space="preserve"> 01   </t>
  </si>
  <si>
    <t xml:space="preserve"> Al Sector Privado </t>
  </si>
  <si>
    <t xml:space="preserve">     001   </t>
  </si>
  <si>
    <t xml:space="preserve"> Actividades Culturales </t>
  </si>
  <si>
    <t xml:space="preserve">     003   </t>
  </si>
  <si>
    <t xml:space="preserve"> Actividades Deportivas </t>
  </si>
  <si>
    <t xml:space="preserve">     005   </t>
  </si>
  <si>
    <t> Actividades  de Seguridad Ciudadana</t>
  </si>
  <si>
    <t xml:space="preserve">     017   </t>
  </si>
  <si>
    <t>Actividades Sociales</t>
  </si>
  <si>
    <t xml:space="preserve"> 03   </t>
  </si>
  <si>
    <t xml:space="preserve"> A Otras Entidades Públicas </t>
  </si>
  <si>
    <t xml:space="preserve"> Municipalidades - Actividades Culturales </t>
  </si>
  <si>
    <t xml:space="preserve"> Municipalidades - Actividades Deportivas </t>
  </si>
  <si>
    <t>     004</t>
  </si>
  <si>
    <t>Municipalidades - Subsidio Operación de Sistemas de Autogeneracion de Energia en Zonas Aisladas</t>
  </si>
  <si>
    <t>     013</t>
  </si>
  <si>
    <t>Otras Entidades Publicas - Actividades Deportivas</t>
  </si>
  <si>
    <t>Municipales - Actividades Sociales</t>
  </si>
  <si>
    <t>Otras Entidades Publicas - Actividades Culturales</t>
  </si>
  <si>
    <t>Otras Entidades Publicas - Actividades de Seguridad Ciudadana</t>
  </si>
  <si>
    <t>Otras Entidades Publicas - Actividades Sociales</t>
  </si>
  <si>
    <t xml:space="preserve">29   </t>
  </si>
  <si>
    <t xml:space="preserve"> ADQUISICION DE ACTIVOS NO FINANCIEROS </t>
  </si>
  <si>
    <t xml:space="preserve"> Vehículos </t>
  </si>
  <si>
    <t xml:space="preserve"> 04   </t>
  </si>
  <si>
    <t xml:space="preserve"> Mobiliario y Otros </t>
  </si>
  <si>
    <t xml:space="preserve"> 05   </t>
  </si>
  <si>
    <t xml:space="preserve"> Máquinas y Equipos </t>
  </si>
  <si>
    <t xml:space="preserve"> 06   </t>
  </si>
  <si>
    <t>Equipos Informaticos</t>
  </si>
  <si>
    <t> 07</t>
  </si>
  <si>
    <t>Programas Informaticos</t>
  </si>
  <si>
    <t>Otros Activos no Financieros</t>
  </si>
  <si>
    <t xml:space="preserve">31   </t>
  </si>
  <si>
    <t xml:space="preserve"> INICIATIVAS DE INVERSION </t>
  </si>
  <si>
    <t xml:space="preserve"> Estudios Básicos </t>
  </si>
  <si>
    <t xml:space="preserve"> 02   </t>
  </si>
  <si>
    <t xml:space="preserve"> Proyectos </t>
  </si>
  <si>
    <t xml:space="preserve"> Programas de Inversión </t>
  </si>
  <si>
    <t xml:space="preserve">32   </t>
  </si>
  <si>
    <t xml:space="preserve"> PRESTAMOS </t>
  </si>
  <si>
    <t xml:space="preserve"> Por Anticipos a Contratistas </t>
  </si>
  <si>
    <t xml:space="preserve"> Anticipos a Contratistas </t>
  </si>
  <si>
    <t xml:space="preserve">     002   </t>
  </si>
  <si>
    <t xml:space="preserve"> Recuperación de Anticipos a Contratistas </t>
  </si>
  <si>
    <t xml:space="preserve">33   </t>
  </si>
  <si>
    <t xml:space="preserve"> TRANSFERENCIAS DE CAPITAL </t>
  </si>
  <si>
    <t>APLICACIÓN LETRA a) ARTICULO CUARTO TRANSITORIO LEY Nº 20.378</t>
  </si>
  <si>
    <t>FIA- Transferencia mejoramiento de rubro horticola para la agricultura familiar campesina (AFC) etapa III</t>
  </si>
  <si>
    <t>FIA- Transferencia desarrollo de la cadena productiva de novillos de magallanes</t>
  </si>
  <si>
    <t xml:space="preserve">     125   </t>
  </si>
  <si>
    <t xml:space="preserve"> Municipalidades (Fondo Regional de Iniciativa Local) </t>
  </si>
  <si>
    <t>TRANSFERENCIA TECNICA PARA MEJORAR PRODUCTIVIDAD OVINA, EN MAGALLANES</t>
  </si>
  <si>
    <t>SUBSECRETARIA DE PESCA - TRANSFERENCIA GENERACION Y APLICACIÓN PLANES DE MANEJO DE RECURSOS PESQUEROS EN LA REGIÓN</t>
  </si>
  <si>
    <t>INNOVA - Transferencia fondo de emprendimiento con potencial de crecimiento en la región</t>
  </si>
  <si>
    <t>CONICYT - capacitacion becas magister en la región</t>
  </si>
  <si>
    <t>CONICYT - DIFUSION CONGRESO ESCOLAR REGIONAL DE CIENCIA Y TECNOLOGIA EXPLORA</t>
  </si>
  <si>
    <t>CONICYT - DIFUSION CLUBES DE INVESTIGACION CIENTIFICA ESCOLAR</t>
  </si>
  <si>
    <t>CONICYT - DIFUSION SEMANA REGIONAL DE LA CIENCIA Y TECNOLOGIA EXPLORA</t>
  </si>
  <si>
    <t>CONICYT - DIFUSION PROYECTOS DE VINCULACION ENTRE CIENCIA  Y EMPRESA</t>
  </si>
  <si>
    <t>SERNATUR- Capacitación y Conciencias Turistica para la Comunidad y Trabajadores</t>
  </si>
  <si>
    <t>SUBSECRETARIA DE AGRICULTURA - Incorporacion de Infraestructura Basica a Productores de la AFC, para el Establecimiento de Buenas Practicas Agricolas en sus predios</t>
  </si>
  <si>
    <t>Otros</t>
  </si>
  <si>
    <t>07</t>
  </si>
  <si>
    <t>DEUDA FLOTANTE</t>
  </si>
  <si>
    <t xml:space="preserve">35   </t>
  </si>
  <si>
    <t xml:space="preserve"> SALDO FINAL DE CAJA </t>
  </si>
  <si>
    <t>LEY DE PRESUPUESTO (M$)</t>
  </si>
  <si>
    <t>CORFO - Difusion y Promocion de inversiones multisectorial (30125181)</t>
  </si>
  <si>
    <t>SERNAM - CAPACITACION EN OFICIOS Y FORTALECIMIENTO DEL EMPRENDIMIENTO PARA MUJERES EN LA REGIÓN</t>
  </si>
  <si>
    <t>CONICYT-Programa Centro Estudios del Cuaternario (CEQUA)</t>
  </si>
  <si>
    <t>SEREMI DE AGRICULTURA -  DESARROLLO SUSTENTABLE DE LAS TURBERAS DE MAGALLANES</t>
  </si>
  <si>
    <t>SERNAPESCA - TRANSFERENCIA FORTALECIMIENTO PRODUCTIVO SECTOR PESQUERO ARTESANAL DE LA 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</si>
</sst>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7.5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3" fillId="0" borderId="2" xfId="1" quotePrefix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3" fontId="0" fillId="0" borderId="2" xfId="0" applyNumberFormat="1" applyBorder="1"/>
    <xf numFmtId="0" fontId="3" fillId="0" borderId="2" xfId="1" quotePrefix="1" applyFont="1" applyBorder="1" applyAlignment="1">
      <alignment horizontal="center" vertical="center"/>
    </xf>
    <xf numFmtId="0" fontId="0" fillId="3" borderId="2" xfId="0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1" fillId="4" borderId="2" xfId="0" applyNumberFormat="1" applyFont="1" applyFill="1" applyBorder="1"/>
    <xf numFmtId="0" fontId="4" fillId="0" borderId="5" xfId="0" applyFont="1" applyBorder="1" applyAlignment="1">
      <alignment horizontal="right"/>
    </xf>
    <xf numFmtId="0" fontId="3" fillId="0" borderId="5" xfId="1" quotePrefix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3" fontId="0" fillId="0" borderId="5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3" borderId="2" xfId="0" applyFill="1" applyBorder="1" applyAlignment="1">
      <alignment horizontal="center"/>
    </xf>
    <xf numFmtId="0" fontId="0" fillId="0" borderId="2" xfId="0" quotePrefix="1" applyBorder="1"/>
    <xf numFmtId="0" fontId="0" fillId="0" borderId="0" xfId="0" applyBorder="1"/>
    <xf numFmtId="0" fontId="0" fillId="0" borderId="2" xfId="0" applyBorder="1"/>
    <xf numFmtId="0" fontId="0" fillId="3" borderId="2" xfId="0" quotePrefix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quotePrefix="1" applyBorder="1" applyAlignment="1">
      <alignment horizontal="center"/>
    </xf>
    <xf numFmtId="0" fontId="3" fillId="0" borderId="5" xfId="1" quotePrefix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 wrapText="1"/>
    </xf>
    <xf numFmtId="0" fontId="3" fillId="0" borderId="2" xfId="1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2" xfId="0" quotePrefix="1" applyFont="1" applyBorder="1" applyAlignment="1">
      <alignment horizontal="center"/>
    </xf>
    <xf numFmtId="0" fontId="6" fillId="0" borderId="2" xfId="0" quotePrefix="1" applyFont="1" applyBorder="1"/>
    <xf numFmtId="0" fontId="0" fillId="0" borderId="8" xfId="0" applyBorder="1"/>
    <xf numFmtId="0" fontId="3" fillId="0" borderId="4" xfId="0" applyFont="1" applyBorder="1"/>
    <xf numFmtId="0" fontId="0" fillId="0" borderId="4" xfId="0" applyBorder="1"/>
    <xf numFmtId="0" fontId="3" fillId="0" borderId="7" xfId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/>
    <xf numFmtId="0" fontId="0" fillId="0" borderId="0" xfId="0" applyAlignment="1">
      <alignment horizontal="center"/>
    </xf>
    <xf numFmtId="0" fontId="11" fillId="5" borderId="9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vertical="top" wrapText="1"/>
    </xf>
    <xf numFmtId="3" fontId="1" fillId="5" borderId="9" xfId="0" applyNumberFormat="1" applyFont="1" applyFill="1" applyBorder="1" applyAlignment="1">
      <alignment horizontal="right" vertical="top" wrapText="1"/>
    </xf>
    <xf numFmtId="0" fontId="11" fillId="6" borderId="9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vertical="top" wrapText="1"/>
    </xf>
    <xf numFmtId="3" fontId="3" fillId="6" borderId="9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3" fillId="7" borderId="10" xfId="1" quotePrefix="1" applyFill="1" applyBorder="1" applyAlignment="1">
      <alignment horizontal="center" vertical="center"/>
    </xf>
    <xf numFmtId="0" fontId="3" fillId="7" borderId="9" xfId="1" quotePrefix="1" applyFill="1" applyBorder="1" applyAlignment="1">
      <alignment horizontal="center" vertical="center"/>
    </xf>
    <xf numFmtId="0" fontId="11" fillId="6" borderId="9" xfId="0" quotePrefix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2">
    <cellStyle name="Normal" xfId="0" builtinId="0"/>
    <cellStyle name="Normal_RESOL_core (2009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D15" sqref="D15"/>
    </sheetView>
  </sheetViews>
  <sheetFormatPr baseColWidth="10" defaultRowHeight="15" x14ac:dyDescent="0.25"/>
  <cols>
    <col min="1" max="1" width="9" bestFit="1" customWidth="1"/>
    <col min="2" max="2" width="5" bestFit="1" customWidth="1"/>
    <col min="3" max="3" width="5.42578125" bestFit="1" customWidth="1"/>
    <col min="4" max="4" width="58" customWidth="1"/>
    <col min="5" max="5" width="15.140625" customWidth="1"/>
  </cols>
  <sheetData>
    <row r="1" spans="1:5" ht="25.5" x14ac:dyDescent="0.25">
      <c r="A1" s="1" t="s">
        <v>0</v>
      </c>
      <c r="B1" s="18" t="s">
        <v>1</v>
      </c>
      <c r="C1" s="1" t="s">
        <v>2</v>
      </c>
      <c r="D1" s="19" t="s">
        <v>3</v>
      </c>
      <c r="E1" s="1" t="s">
        <v>4</v>
      </c>
    </row>
    <row r="2" spans="1:5" x14ac:dyDescent="0.25">
      <c r="A2" s="13">
        <v>20188431</v>
      </c>
      <c r="B2" s="14">
        <v>31</v>
      </c>
      <c r="C2" s="15" t="s">
        <v>5</v>
      </c>
      <c r="D2" s="16" t="s">
        <v>6</v>
      </c>
      <c r="E2" s="17">
        <v>19950333</v>
      </c>
    </row>
    <row r="3" spans="1:5" x14ac:dyDescent="0.25">
      <c r="A3" s="2">
        <v>20193409</v>
      </c>
      <c r="B3" s="3">
        <v>31</v>
      </c>
      <c r="C3" s="4" t="s">
        <v>5</v>
      </c>
      <c r="D3" s="5" t="s">
        <v>7</v>
      </c>
      <c r="E3" s="6">
        <v>2980000</v>
      </c>
    </row>
    <row r="4" spans="1:5" x14ac:dyDescent="0.25">
      <c r="A4" s="2">
        <v>30035910</v>
      </c>
      <c r="B4" s="3">
        <v>31</v>
      </c>
      <c r="C4" s="4" t="s">
        <v>5</v>
      </c>
      <c r="D4" s="5" t="s">
        <v>8</v>
      </c>
      <c r="E4" s="6">
        <v>36346662</v>
      </c>
    </row>
    <row r="5" spans="1:5" ht="25.5" x14ac:dyDescent="0.25">
      <c r="A5" s="2">
        <v>30062597</v>
      </c>
      <c r="B5" s="3">
        <v>31</v>
      </c>
      <c r="C5" s="4" t="s">
        <v>5</v>
      </c>
      <c r="D5" s="5" t="s">
        <v>9</v>
      </c>
      <c r="E5" s="6">
        <v>14463974</v>
      </c>
    </row>
    <row r="6" spans="1:5" x14ac:dyDescent="0.25">
      <c r="A6" s="2">
        <v>30066336</v>
      </c>
      <c r="B6" s="3">
        <v>31</v>
      </c>
      <c r="C6" s="4" t="s">
        <v>5</v>
      </c>
      <c r="D6" s="5" t="s">
        <v>10</v>
      </c>
      <c r="E6" s="6">
        <v>14875286</v>
      </c>
    </row>
    <row r="7" spans="1:5" ht="25.5" x14ac:dyDescent="0.25">
      <c r="A7" s="2">
        <v>30076091</v>
      </c>
      <c r="B7" s="3">
        <v>31</v>
      </c>
      <c r="C7" s="4" t="s">
        <v>5</v>
      </c>
      <c r="D7" s="5" t="s">
        <v>11</v>
      </c>
      <c r="E7" s="6">
        <v>52919810</v>
      </c>
    </row>
    <row r="8" spans="1:5" ht="25.5" x14ac:dyDescent="0.25">
      <c r="A8" s="2">
        <v>30080187</v>
      </c>
      <c r="B8" s="3">
        <v>31</v>
      </c>
      <c r="C8" s="4" t="s">
        <v>5</v>
      </c>
      <c r="D8" s="5" t="s">
        <v>12</v>
      </c>
      <c r="E8" s="6">
        <v>32998730</v>
      </c>
    </row>
    <row r="9" spans="1:5" ht="25.5" x14ac:dyDescent="0.25">
      <c r="A9" s="2">
        <v>30081270</v>
      </c>
      <c r="B9" s="3">
        <v>31</v>
      </c>
      <c r="C9" s="4" t="s">
        <v>5</v>
      </c>
      <c r="D9" s="5" t="s">
        <v>13</v>
      </c>
      <c r="E9" s="6">
        <v>21330936</v>
      </c>
    </row>
    <row r="10" spans="1:5" x14ac:dyDescent="0.25">
      <c r="A10" s="2">
        <v>30081297</v>
      </c>
      <c r="B10" s="3">
        <v>31</v>
      </c>
      <c r="C10" s="4" t="s">
        <v>5</v>
      </c>
      <c r="D10" s="5" t="s">
        <v>14</v>
      </c>
      <c r="E10" s="6">
        <v>167341176</v>
      </c>
    </row>
    <row r="11" spans="1:5" ht="25.5" x14ac:dyDescent="0.25">
      <c r="A11" s="2">
        <v>30082918</v>
      </c>
      <c r="B11" s="3">
        <v>31</v>
      </c>
      <c r="C11" s="4" t="s">
        <v>5</v>
      </c>
      <c r="D11" s="5" t="s">
        <v>15</v>
      </c>
      <c r="E11" s="6">
        <v>32916589</v>
      </c>
    </row>
    <row r="12" spans="1:5" ht="25.5" x14ac:dyDescent="0.25">
      <c r="A12" s="2">
        <v>30084011</v>
      </c>
      <c r="B12" s="3">
        <v>31</v>
      </c>
      <c r="C12" s="4" t="s">
        <v>5</v>
      </c>
      <c r="D12" s="5" t="s">
        <v>16</v>
      </c>
      <c r="E12" s="6">
        <v>1307013</v>
      </c>
    </row>
    <row r="13" spans="1:5" ht="25.5" x14ac:dyDescent="0.25">
      <c r="A13" s="2">
        <v>30098850</v>
      </c>
      <c r="B13" s="3">
        <v>31</v>
      </c>
      <c r="C13" s="4" t="s">
        <v>5</v>
      </c>
      <c r="D13" s="5" t="s">
        <v>17</v>
      </c>
      <c r="E13" s="6">
        <v>73474497</v>
      </c>
    </row>
    <row r="14" spans="1:5" ht="25.5" x14ac:dyDescent="0.25">
      <c r="A14" s="2">
        <v>30099116</v>
      </c>
      <c r="B14" s="3">
        <v>31</v>
      </c>
      <c r="C14" s="4" t="s">
        <v>5</v>
      </c>
      <c r="D14" s="5" t="s">
        <v>18</v>
      </c>
      <c r="E14" s="6">
        <v>10438674</v>
      </c>
    </row>
    <row r="15" spans="1:5" ht="25.5" x14ac:dyDescent="0.25">
      <c r="A15" s="2">
        <v>30099685</v>
      </c>
      <c r="B15" s="3">
        <v>31</v>
      </c>
      <c r="C15" s="4" t="s">
        <v>5</v>
      </c>
      <c r="D15" s="5" t="s">
        <v>19</v>
      </c>
      <c r="E15" s="6">
        <v>25040356</v>
      </c>
    </row>
    <row r="16" spans="1:5" x14ac:dyDescent="0.25">
      <c r="A16" s="2">
        <v>30101062</v>
      </c>
      <c r="B16" s="3">
        <v>31</v>
      </c>
      <c r="C16" s="4" t="s">
        <v>5</v>
      </c>
      <c r="D16" s="5" t="s">
        <v>20</v>
      </c>
      <c r="E16" s="6">
        <v>64204145</v>
      </c>
    </row>
    <row r="17" spans="1:5" x14ac:dyDescent="0.25">
      <c r="A17" s="2">
        <v>30102485</v>
      </c>
      <c r="B17" s="3">
        <v>31</v>
      </c>
      <c r="C17" s="4" t="s">
        <v>5</v>
      </c>
      <c r="D17" s="5" t="s">
        <v>21</v>
      </c>
      <c r="E17" s="6">
        <v>62550839</v>
      </c>
    </row>
    <row r="18" spans="1:5" ht="25.5" x14ac:dyDescent="0.25">
      <c r="A18" s="2">
        <v>30104522</v>
      </c>
      <c r="B18" s="3">
        <v>31</v>
      </c>
      <c r="C18" s="4" t="s">
        <v>5</v>
      </c>
      <c r="D18" s="5" t="s">
        <v>22</v>
      </c>
      <c r="E18" s="6">
        <v>43700000</v>
      </c>
    </row>
    <row r="19" spans="1:5" ht="25.5" x14ac:dyDescent="0.25">
      <c r="A19" s="2">
        <v>30105215</v>
      </c>
      <c r="B19" s="3">
        <v>31</v>
      </c>
      <c r="C19" s="4" t="s">
        <v>5</v>
      </c>
      <c r="D19" s="5" t="s">
        <v>23</v>
      </c>
      <c r="E19" s="6">
        <v>174536353</v>
      </c>
    </row>
    <row r="20" spans="1:5" ht="25.5" x14ac:dyDescent="0.25">
      <c r="A20" s="2">
        <v>30106450</v>
      </c>
      <c r="B20" s="3">
        <v>31</v>
      </c>
      <c r="C20" s="4" t="s">
        <v>5</v>
      </c>
      <c r="D20" s="5" t="s">
        <v>24</v>
      </c>
      <c r="E20" s="6">
        <v>35149351</v>
      </c>
    </row>
    <row r="21" spans="1:5" ht="25.5" x14ac:dyDescent="0.25">
      <c r="A21" s="2">
        <v>30106677</v>
      </c>
      <c r="B21" s="3">
        <v>31</v>
      </c>
      <c r="C21" s="4" t="s">
        <v>5</v>
      </c>
      <c r="D21" s="5" t="s">
        <v>25</v>
      </c>
      <c r="E21" s="6">
        <v>1284479</v>
      </c>
    </row>
    <row r="22" spans="1:5" ht="25.5" x14ac:dyDescent="0.25">
      <c r="A22" s="2">
        <v>30106779</v>
      </c>
      <c r="B22" s="3">
        <v>31</v>
      </c>
      <c r="C22" s="4" t="s">
        <v>5</v>
      </c>
      <c r="D22" s="5" t="s">
        <v>26</v>
      </c>
      <c r="E22" s="6">
        <v>169010</v>
      </c>
    </row>
    <row r="23" spans="1:5" ht="25.5" x14ac:dyDescent="0.25">
      <c r="A23" s="2">
        <v>30106828</v>
      </c>
      <c r="B23" s="3">
        <v>31</v>
      </c>
      <c r="C23" s="4" t="s">
        <v>5</v>
      </c>
      <c r="D23" s="5" t="s">
        <v>27</v>
      </c>
      <c r="E23" s="6">
        <v>292951</v>
      </c>
    </row>
    <row r="24" spans="1:5" x14ac:dyDescent="0.25">
      <c r="A24" s="2">
        <v>30106829</v>
      </c>
      <c r="B24" s="3">
        <v>31</v>
      </c>
      <c r="C24" s="4" t="s">
        <v>5</v>
      </c>
      <c r="D24" s="5" t="s">
        <v>28</v>
      </c>
      <c r="E24" s="6">
        <v>461962</v>
      </c>
    </row>
    <row r="25" spans="1:5" ht="25.5" x14ac:dyDescent="0.25">
      <c r="A25" s="2">
        <v>30106875</v>
      </c>
      <c r="B25" s="3">
        <v>31</v>
      </c>
      <c r="C25" s="4" t="s">
        <v>5</v>
      </c>
      <c r="D25" s="5" t="s">
        <v>29</v>
      </c>
      <c r="E25" s="6">
        <v>2974583</v>
      </c>
    </row>
    <row r="26" spans="1:5" ht="25.5" x14ac:dyDescent="0.25">
      <c r="A26" s="2">
        <v>30116838</v>
      </c>
      <c r="B26" s="3">
        <v>31</v>
      </c>
      <c r="C26" s="4" t="s">
        <v>5</v>
      </c>
      <c r="D26" s="5" t="s">
        <v>30</v>
      </c>
      <c r="E26" s="6">
        <v>114956135</v>
      </c>
    </row>
    <row r="27" spans="1:5" x14ac:dyDescent="0.25">
      <c r="A27" s="2">
        <v>30120619</v>
      </c>
      <c r="B27" s="7">
        <v>31</v>
      </c>
      <c r="C27" s="4" t="s">
        <v>5</v>
      </c>
      <c r="D27" s="5" t="s">
        <v>31</v>
      </c>
      <c r="E27" s="6">
        <v>337531545</v>
      </c>
    </row>
    <row r="28" spans="1:5" ht="25.5" x14ac:dyDescent="0.25">
      <c r="A28" s="2">
        <v>30112611</v>
      </c>
      <c r="B28" s="3">
        <v>33</v>
      </c>
      <c r="C28" s="4">
        <v>125</v>
      </c>
      <c r="D28" s="5" t="s">
        <v>32</v>
      </c>
      <c r="E28" s="6">
        <v>49946133</v>
      </c>
    </row>
    <row r="29" spans="1:5" ht="25.5" x14ac:dyDescent="0.25">
      <c r="A29" s="2">
        <v>30112789</v>
      </c>
      <c r="B29" s="3">
        <v>33</v>
      </c>
      <c r="C29" s="4">
        <v>125</v>
      </c>
      <c r="D29" s="5" t="s">
        <v>33</v>
      </c>
      <c r="E29" s="6">
        <v>8623383</v>
      </c>
    </row>
    <row r="30" spans="1:5" ht="25.5" x14ac:dyDescent="0.25">
      <c r="A30" s="2">
        <v>30116687</v>
      </c>
      <c r="B30" s="3">
        <v>33</v>
      </c>
      <c r="C30" s="4">
        <v>125</v>
      </c>
      <c r="D30" s="5" t="s">
        <v>34</v>
      </c>
      <c r="E30" s="6">
        <v>16057246</v>
      </c>
    </row>
    <row r="31" spans="1:5" ht="25.5" x14ac:dyDescent="0.25">
      <c r="A31" s="2">
        <v>30121849</v>
      </c>
      <c r="B31" s="3">
        <v>33</v>
      </c>
      <c r="C31" s="4">
        <v>125</v>
      </c>
      <c r="D31" s="5" t="s">
        <v>35</v>
      </c>
      <c r="E31" s="6">
        <v>4581883</v>
      </c>
    </row>
    <row r="32" spans="1:5" ht="25.5" x14ac:dyDescent="0.25">
      <c r="A32" s="2">
        <v>30121857</v>
      </c>
      <c r="B32" s="3">
        <v>33</v>
      </c>
      <c r="C32" s="4">
        <v>125</v>
      </c>
      <c r="D32" s="5" t="s">
        <v>36</v>
      </c>
      <c r="E32" s="6">
        <v>4638660</v>
      </c>
    </row>
    <row r="33" spans="1:5" ht="25.5" x14ac:dyDescent="0.25">
      <c r="A33" s="2">
        <v>30121988</v>
      </c>
      <c r="B33" s="3">
        <v>33</v>
      </c>
      <c r="C33" s="4">
        <v>125</v>
      </c>
      <c r="D33" s="5" t="s">
        <v>37</v>
      </c>
      <c r="E33" s="6">
        <v>13014142</v>
      </c>
    </row>
    <row r="34" spans="1:5" ht="25.5" x14ac:dyDescent="0.25">
      <c r="A34" s="2">
        <v>30122307</v>
      </c>
      <c r="B34" s="3">
        <v>33</v>
      </c>
      <c r="C34" s="4">
        <v>125</v>
      </c>
      <c r="D34" s="5" t="s">
        <v>38</v>
      </c>
      <c r="E34" s="6">
        <v>7016240</v>
      </c>
    </row>
    <row r="35" spans="1:5" ht="25.5" x14ac:dyDescent="0.25">
      <c r="A35" s="2">
        <v>30123272</v>
      </c>
      <c r="B35" s="3">
        <v>33</v>
      </c>
      <c r="C35" s="4">
        <v>125</v>
      </c>
      <c r="D35" s="5" t="s">
        <v>39</v>
      </c>
      <c r="E35" s="6">
        <v>29296705</v>
      </c>
    </row>
    <row r="36" spans="1:5" ht="25.5" x14ac:dyDescent="0.25">
      <c r="A36" s="2">
        <v>30123306</v>
      </c>
      <c r="B36" s="3">
        <v>33</v>
      </c>
      <c r="C36" s="4">
        <v>125</v>
      </c>
      <c r="D36" s="5" t="s">
        <v>40</v>
      </c>
      <c r="E36" s="6">
        <v>20022870</v>
      </c>
    </row>
    <row r="37" spans="1:5" ht="25.5" x14ac:dyDescent="0.25">
      <c r="A37" s="2">
        <v>30127783</v>
      </c>
      <c r="B37" s="3">
        <v>33</v>
      </c>
      <c r="C37" s="4">
        <v>125</v>
      </c>
      <c r="D37" s="5" t="s">
        <v>41</v>
      </c>
      <c r="E37" s="6">
        <v>8200418</v>
      </c>
    </row>
    <row r="38" spans="1:5" ht="25.5" x14ac:dyDescent="0.25">
      <c r="A38" s="2">
        <v>30127933</v>
      </c>
      <c r="B38" s="3">
        <v>33</v>
      </c>
      <c r="C38" s="4">
        <v>125</v>
      </c>
      <c r="D38" s="5" t="s">
        <v>42</v>
      </c>
      <c r="E38" s="6">
        <v>14698600</v>
      </c>
    </row>
    <row r="39" spans="1:5" ht="25.5" x14ac:dyDescent="0.25">
      <c r="A39" s="2">
        <v>30130324</v>
      </c>
      <c r="B39" s="3">
        <v>33</v>
      </c>
      <c r="C39" s="4">
        <v>125</v>
      </c>
      <c r="D39" s="5" t="s">
        <v>43</v>
      </c>
      <c r="E39" s="6">
        <v>19201000</v>
      </c>
    </row>
    <row r="40" spans="1:5" x14ac:dyDescent="0.25">
      <c r="A40" s="2">
        <v>30130327</v>
      </c>
      <c r="B40" s="3">
        <v>33</v>
      </c>
      <c r="C40" s="4">
        <v>125</v>
      </c>
      <c r="D40" s="5" t="s">
        <v>44</v>
      </c>
      <c r="E40" s="6">
        <v>19750000</v>
      </c>
    </row>
    <row r="41" spans="1:5" ht="25.5" x14ac:dyDescent="0.25">
      <c r="A41" s="2">
        <v>30130328</v>
      </c>
      <c r="B41" s="3">
        <v>33</v>
      </c>
      <c r="C41" s="4">
        <v>125</v>
      </c>
      <c r="D41" s="5" t="s">
        <v>45</v>
      </c>
      <c r="E41" s="6">
        <v>19722000</v>
      </c>
    </row>
    <row r="42" spans="1:5" ht="25.5" x14ac:dyDescent="0.25">
      <c r="A42" s="2">
        <v>30130332</v>
      </c>
      <c r="B42" s="3">
        <v>33</v>
      </c>
      <c r="C42" s="4">
        <v>125</v>
      </c>
      <c r="D42" s="5" t="s">
        <v>46</v>
      </c>
      <c r="E42" s="6">
        <v>19693000</v>
      </c>
    </row>
    <row r="43" spans="1:5" x14ac:dyDescent="0.25">
      <c r="A43" s="2">
        <v>30130333</v>
      </c>
      <c r="B43" s="3">
        <v>33</v>
      </c>
      <c r="C43" s="4">
        <v>125</v>
      </c>
      <c r="D43" s="5" t="s">
        <v>47</v>
      </c>
      <c r="E43" s="6">
        <v>17294000</v>
      </c>
    </row>
    <row r="44" spans="1:5" ht="25.5" x14ac:dyDescent="0.25">
      <c r="A44" s="8">
        <v>30109276</v>
      </c>
      <c r="B44" s="3">
        <v>29</v>
      </c>
      <c r="C44" s="4"/>
      <c r="D44" s="5" t="s">
        <v>48</v>
      </c>
      <c r="E44" s="6">
        <v>214460</v>
      </c>
    </row>
    <row r="45" spans="1:5" ht="38.25" x14ac:dyDescent="0.25">
      <c r="A45" s="2">
        <v>30114864</v>
      </c>
      <c r="B45" s="3">
        <v>29</v>
      </c>
      <c r="C45" s="4"/>
      <c r="D45" s="5" t="s">
        <v>49</v>
      </c>
      <c r="E45" s="6">
        <v>138213978</v>
      </c>
    </row>
    <row r="46" spans="1:5" x14ac:dyDescent="0.25">
      <c r="A46" s="9"/>
      <c r="B46" s="9"/>
      <c r="C46" s="10"/>
      <c r="D46" s="11"/>
    </row>
    <row r="47" spans="1:5" x14ac:dyDescent="0.25">
      <c r="A47" s="9"/>
      <c r="B47" s="9"/>
      <c r="C47" s="10"/>
      <c r="D47" s="11"/>
      <c r="E47" s="12">
        <v>1754380107</v>
      </c>
    </row>
  </sheetData>
  <protectedRanges>
    <protectedRange password="CAC3" sqref="A11" name="Rango1_3_3_18_1_1_1_1_1_2"/>
    <protectedRange password="CAC3" sqref="D11" name="Rango1_3_1_14_1_1_1_1_2_2"/>
    <protectedRange password="CAC3" sqref="D13" name="Rango1_3_1_30_1_2_1_4_1_1_2"/>
    <protectedRange password="CAC3" sqref="D26" name="Rango1_3_1_30_1_2_1_4_1_1_5_1_2"/>
    <protectedRange password="CAC3" sqref="A26:C26" name="Rango1_3_3_29_1_1_1_1_4_1_1_5_1_2"/>
    <protectedRange password="CAC3" sqref="A28" name="Rango1_5_1_1_1_5_4_1_1_2"/>
    <protectedRange password="CAC3" sqref="D32 A32" name="Rango1_5_1_1_1_5_4_2_3_2"/>
    <protectedRange password="CAC3" sqref="A33 D33" name="Rango1_5_1_1_1_5_4_1_4_3"/>
    <protectedRange password="CAC3" sqref="A34" name="Rango1_5_1_1_1_3_1_1_2_4"/>
    <protectedRange password="CAC3" sqref="A35" name="Rango1_5_1_1_1_3_1_1_2_4_1"/>
    <protectedRange password="CAC3" sqref="A36" name="Rango1_5_1_1_1_3_1_1_2_4_2"/>
    <protectedRange password="CAC3" sqref="A37" name="Rango1_3_3_29_1_4_1_3_2"/>
    <protectedRange password="CAC3" sqref="A43" name="Rango1_5_1_1_1_3_1_1_2_3_2_2"/>
    <protectedRange password="CAC3" sqref="A39" name="Rango1_3_3_29_1_4_1_2_1"/>
    <protectedRange password="CAC3" sqref="A40" name="Rango1_3_3_29_1_4_1_1_1"/>
    <protectedRange password="CAC3" sqref="A42" name="Rango1_3_3_29_1_4_1_1_1_1"/>
    <protectedRange password="CAC3" sqref="A41" name="Rango1_3_3_29_1_4_1_2_1_1"/>
    <protectedRange password="CAC3" sqref="A44" name="Rango1_5_1_1_1_3_1_1_2_3_1_2_3"/>
    <protectedRange password="CAC3" sqref="A45" name="Rango1_5_1_1_1_3_1_1_2_4_3"/>
    <protectedRange password="CAC3" sqref="A47" name="Rango1_5_1_1_1_3_1_1_1_2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F18" sqref="F18"/>
    </sheetView>
  </sheetViews>
  <sheetFormatPr baseColWidth="10" defaultRowHeight="15" x14ac:dyDescent="0.25"/>
  <cols>
    <col min="1" max="1" width="9" bestFit="1" customWidth="1"/>
    <col min="2" max="2" width="5" bestFit="1" customWidth="1"/>
    <col min="3" max="3" width="5.42578125" bestFit="1" customWidth="1"/>
    <col min="4" max="4" width="58" customWidth="1"/>
    <col min="5" max="5" width="15.140625" customWidth="1"/>
  </cols>
  <sheetData>
    <row r="1" spans="1:5" ht="25.5" x14ac:dyDescent="0.25">
      <c r="A1" s="1" t="s">
        <v>0</v>
      </c>
      <c r="B1" s="18" t="s">
        <v>1</v>
      </c>
      <c r="C1" s="1" t="s">
        <v>2</v>
      </c>
      <c r="D1" s="19" t="s">
        <v>3</v>
      </c>
      <c r="E1" s="1" t="s">
        <v>4</v>
      </c>
    </row>
    <row r="2" spans="1:5" ht="25.5" x14ac:dyDescent="0.25">
      <c r="A2" s="2">
        <v>20075933</v>
      </c>
      <c r="B2" s="3">
        <v>31</v>
      </c>
      <c r="C2" s="4" t="s">
        <v>5</v>
      </c>
      <c r="D2" s="41" t="s">
        <v>50</v>
      </c>
      <c r="E2" s="38"/>
    </row>
    <row r="3" spans="1:5" x14ac:dyDescent="0.25">
      <c r="A3" s="20">
        <v>20102690</v>
      </c>
      <c r="B3" s="21">
        <v>31</v>
      </c>
      <c r="C3" s="22" t="s">
        <v>5</v>
      </c>
      <c r="D3" s="42" t="s">
        <v>51</v>
      </c>
      <c r="E3" s="39"/>
    </row>
    <row r="4" spans="1:5" x14ac:dyDescent="0.25">
      <c r="A4" s="23">
        <v>20177598</v>
      </c>
      <c r="B4" s="21">
        <v>31</v>
      </c>
      <c r="C4" s="22" t="s">
        <v>52</v>
      </c>
      <c r="D4" s="43" t="s">
        <v>53</v>
      </c>
      <c r="E4" s="40"/>
    </row>
    <row r="5" spans="1:5" x14ac:dyDescent="0.25">
      <c r="A5" s="24">
        <v>30032634</v>
      </c>
      <c r="B5" s="21">
        <v>31</v>
      </c>
      <c r="C5" s="22" t="s">
        <v>54</v>
      </c>
      <c r="D5" s="43" t="s">
        <v>55</v>
      </c>
      <c r="E5" s="40"/>
    </row>
    <row r="6" spans="1:5" x14ac:dyDescent="0.25">
      <c r="A6" s="24">
        <v>30039764</v>
      </c>
      <c r="B6" s="21">
        <v>31</v>
      </c>
      <c r="C6" s="22" t="s">
        <v>5</v>
      </c>
      <c r="D6" s="44" t="s">
        <v>56</v>
      </c>
      <c r="E6" s="40"/>
    </row>
    <row r="7" spans="1:5" ht="24" x14ac:dyDescent="0.25">
      <c r="A7" s="24">
        <v>30041039</v>
      </c>
      <c r="B7" s="21">
        <v>31</v>
      </c>
      <c r="C7" s="24" t="s">
        <v>54</v>
      </c>
      <c r="D7" s="44" t="s">
        <v>57</v>
      </c>
      <c r="E7" s="40"/>
    </row>
    <row r="8" spans="1:5" ht="25.5" x14ac:dyDescent="0.25">
      <c r="A8" s="8">
        <v>30059359</v>
      </c>
      <c r="B8" s="21">
        <v>31</v>
      </c>
      <c r="C8" s="22" t="s">
        <v>5</v>
      </c>
      <c r="D8" s="45" t="s">
        <v>58</v>
      </c>
      <c r="E8" s="40"/>
    </row>
    <row r="9" spans="1:5" x14ac:dyDescent="0.25">
      <c r="A9" s="24">
        <v>30060581</v>
      </c>
      <c r="B9" s="21">
        <v>31</v>
      </c>
      <c r="C9" s="22" t="s">
        <v>5</v>
      </c>
      <c r="D9" s="44" t="s">
        <v>59</v>
      </c>
      <c r="E9" s="40"/>
    </row>
    <row r="10" spans="1:5" x14ac:dyDescent="0.25">
      <c r="A10" s="24">
        <v>30068664</v>
      </c>
      <c r="B10" s="21">
        <v>31</v>
      </c>
      <c r="C10" s="25" t="s">
        <v>5</v>
      </c>
      <c r="D10" s="44" t="s">
        <v>60</v>
      </c>
      <c r="E10" s="40"/>
    </row>
    <row r="11" spans="1:5" ht="22.5" x14ac:dyDescent="0.25">
      <c r="A11" s="8">
        <v>30068893</v>
      </c>
      <c r="B11" s="21">
        <v>31</v>
      </c>
      <c r="C11" s="25" t="s">
        <v>5</v>
      </c>
      <c r="D11" s="34" t="s">
        <v>61</v>
      </c>
      <c r="E11" s="40"/>
    </row>
    <row r="12" spans="1:5" x14ac:dyDescent="0.25">
      <c r="A12" s="8">
        <v>30069489</v>
      </c>
      <c r="B12" s="21">
        <v>31</v>
      </c>
      <c r="C12" s="25" t="s">
        <v>5</v>
      </c>
      <c r="D12" s="43" t="s">
        <v>62</v>
      </c>
      <c r="E12" s="40"/>
    </row>
    <row r="13" spans="1:5" x14ac:dyDescent="0.25">
      <c r="A13" s="24">
        <v>30069955</v>
      </c>
      <c r="B13" s="21">
        <v>31</v>
      </c>
      <c r="C13" s="22" t="s">
        <v>5</v>
      </c>
      <c r="D13" s="45" t="s">
        <v>63</v>
      </c>
      <c r="E13" s="40"/>
    </row>
    <row r="14" spans="1:5" ht="25.5" x14ac:dyDescent="0.25">
      <c r="A14" s="24">
        <v>30071383</v>
      </c>
      <c r="B14" s="21">
        <v>31</v>
      </c>
      <c r="C14" s="22" t="s">
        <v>5</v>
      </c>
      <c r="D14" s="45" t="s">
        <v>64</v>
      </c>
      <c r="E14" s="40"/>
    </row>
    <row r="15" spans="1:5" ht="24" x14ac:dyDescent="0.25">
      <c r="A15" s="24">
        <v>30072071</v>
      </c>
      <c r="B15" s="21">
        <v>31</v>
      </c>
      <c r="C15" s="24" t="s">
        <v>54</v>
      </c>
      <c r="D15" s="44" t="s">
        <v>65</v>
      </c>
      <c r="E15" s="40"/>
    </row>
    <row r="16" spans="1:5" x14ac:dyDescent="0.25">
      <c r="A16" s="8">
        <v>30074172</v>
      </c>
      <c r="B16" s="21">
        <v>31</v>
      </c>
      <c r="C16" s="25" t="s">
        <v>5</v>
      </c>
      <c r="D16" s="34" t="s">
        <v>66</v>
      </c>
      <c r="E16" s="40"/>
    </row>
    <row r="17" spans="1:5" ht="22.5" x14ac:dyDescent="0.25">
      <c r="A17" s="8">
        <v>30075675</v>
      </c>
      <c r="B17" s="21">
        <v>31</v>
      </c>
      <c r="C17" s="25" t="s">
        <v>5</v>
      </c>
      <c r="D17" s="34" t="s">
        <v>67</v>
      </c>
      <c r="E17" s="40"/>
    </row>
    <row r="18" spans="1:5" x14ac:dyDescent="0.25">
      <c r="A18" s="8">
        <v>30077120</v>
      </c>
      <c r="B18" s="21">
        <v>31</v>
      </c>
      <c r="C18" s="25" t="s">
        <v>52</v>
      </c>
      <c r="D18" s="34" t="s">
        <v>68</v>
      </c>
      <c r="E18" s="40"/>
    </row>
    <row r="19" spans="1:5" ht="22.5" x14ac:dyDescent="0.25">
      <c r="A19" s="8">
        <v>30080260</v>
      </c>
      <c r="B19" s="21">
        <v>31</v>
      </c>
      <c r="C19" s="25" t="s">
        <v>5</v>
      </c>
      <c r="D19" s="34" t="s">
        <v>69</v>
      </c>
      <c r="E19" s="40"/>
    </row>
    <row r="20" spans="1:5" x14ac:dyDescent="0.25">
      <c r="A20" s="26">
        <v>30091443</v>
      </c>
      <c r="B20" s="7">
        <v>31</v>
      </c>
      <c r="C20" s="27" t="s">
        <v>5</v>
      </c>
      <c r="D20" s="46" t="s">
        <v>70</v>
      </c>
      <c r="E20" s="40"/>
    </row>
    <row r="21" spans="1:5" x14ac:dyDescent="0.25">
      <c r="A21" s="26">
        <v>30095495</v>
      </c>
      <c r="B21" s="7">
        <v>31</v>
      </c>
      <c r="C21" s="27" t="s">
        <v>5</v>
      </c>
      <c r="D21" s="46" t="s">
        <v>71</v>
      </c>
      <c r="E21" s="40"/>
    </row>
    <row r="22" spans="1:5" ht="24" x14ac:dyDescent="0.25">
      <c r="A22" s="28">
        <v>30122080</v>
      </c>
      <c r="B22" s="21">
        <v>31</v>
      </c>
      <c r="C22" s="29" t="s">
        <v>5</v>
      </c>
      <c r="D22" s="42" t="s">
        <v>72</v>
      </c>
      <c r="E22" s="40"/>
    </row>
    <row r="23" spans="1:5" x14ac:dyDescent="0.25">
      <c r="A23" s="30">
        <v>30104429</v>
      </c>
      <c r="B23" s="30">
        <v>31</v>
      </c>
      <c r="C23" s="31" t="s">
        <v>5</v>
      </c>
      <c r="D23" s="33" t="s">
        <v>73</v>
      </c>
      <c r="E23" s="40"/>
    </row>
    <row r="24" spans="1:5" x14ac:dyDescent="0.25">
      <c r="A24" s="8" t="s">
        <v>74</v>
      </c>
      <c r="B24" s="21">
        <v>31</v>
      </c>
      <c r="C24" s="25" t="s">
        <v>5</v>
      </c>
      <c r="D24" s="34" t="s">
        <v>75</v>
      </c>
      <c r="E24" s="40"/>
    </row>
    <row r="25" spans="1:5" x14ac:dyDescent="0.25">
      <c r="A25" s="7">
        <v>30125003</v>
      </c>
      <c r="B25" s="7">
        <v>31</v>
      </c>
      <c r="C25" s="32" t="s">
        <v>5</v>
      </c>
      <c r="D25" s="33" t="s">
        <v>76</v>
      </c>
      <c r="E25" s="40"/>
    </row>
    <row r="26" spans="1:5" ht="24" x14ac:dyDescent="0.25">
      <c r="A26" s="24">
        <v>30112800</v>
      </c>
      <c r="B26" s="21">
        <v>31</v>
      </c>
      <c r="C26" s="29" t="s">
        <v>5</v>
      </c>
      <c r="D26" s="42" t="s">
        <v>77</v>
      </c>
      <c r="E26" s="40"/>
    </row>
    <row r="27" spans="1:5" x14ac:dyDescent="0.25">
      <c r="A27" s="28">
        <v>30125003</v>
      </c>
      <c r="B27" s="21">
        <v>31</v>
      </c>
      <c r="C27" s="29" t="s">
        <v>5</v>
      </c>
      <c r="D27" s="42" t="s">
        <v>78</v>
      </c>
      <c r="E27" s="40"/>
    </row>
    <row r="28" spans="1:5" ht="24" x14ac:dyDescent="0.25">
      <c r="A28" s="35">
        <v>30117034</v>
      </c>
      <c r="B28" s="21">
        <v>29</v>
      </c>
      <c r="C28" s="36" t="s">
        <v>79</v>
      </c>
      <c r="D28" s="42" t="s">
        <v>80</v>
      </c>
      <c r="E28" s="40"/>
    </row>
    <row r="29" spans="1:5" ht="23.25" x14ac:dyDescent="0.25">
      <c r="A29" s="24">
        <v>211</v>
      </c>
      <c r="B29" s="22">
        <v>33</v>
      </c>
      <c r="C29" s="32"/>
      <c r="D29" s="33" t="s">
        <v>81</v>
      </c>
      <c r="E29" s="40"/>
    </row>
    <row r="30" spans="1:5" ht="24" x14ac:dyDescent="0.25">
      <c r="A30" s="24">
        <v>210</v>
      </c>
      <c r="B30" s="29">
        <v>33</v>
      </c>
      <c r="C30" s="37" t="s">
        <v>54</v>
      </c>
      <c r="D30" s="44" t="s">
        <v>82</v>
      </c>
      <c r="E30" s="40"/>
    </row>
    <row r="31" spans="1:5" ht="24" x14ac:dyDescent="0.25">
      <c r="A31" s="24">
        <v>101</v>
      </c>
      <c r="B31" s="29">
        <v>33</v>
      </c>
      <c r="C31" s="37" t="s">
        <v>54</v>
      </c>
      <c r="D31" s="44" t="s">
        <v>82</v>
      </c>
      <c r="E31" s="40"/>
    </row>
    <row r="32" spans="1:5" ht="23.25" x14ac:dyDescent="0.25">
      <c r="A32" s="24">
        <v>102</v>
      </c>
      <c r="B32" s="22">
        <v>33</v>
      </c>
      <c r="C32" s="32"/>
      <c r="D32" s="33" t="s">
        <v>83</v>
      </c>
      <c r="E32" s="40"/>
    </row>
    <row r="33" spans="1:5" x14ac:dyDescent="0.25">
      <c r="A33" s="28">
        <v>559</v>
      </c>
      <c r="B33" s="29">
        <v>33</v>
      </c>
      <c r="C33" s="37" t="s">
        <v>54</v>
      </c>
      <c r="D33" s="47" t="s">
        <v>84</v>
      </c>
      <c r="E33" s="40"/>
    </row>
    <row r="34" spans="1:5" x14ac:dyDescent="0.25">
      <c r="A34" s="24">
        <v>409</v>
      </c>
      <c r="B34" s="29">
        <v>33</v>
      </c>
      <c r="C34" s="37" t="s">
        <v>54</v>
      </c>
      <c r="D34" s="43" t="s">
        <v>85</v>
      </c>
      <c r="E34" s="40"/>
    </row>
    <row r="35" spans="1:5" ht="24" x14ac:dyDescent="0.25">
      <c r="A35" s="24">
        <v>456</v>
      </c>
      <c r="B35" s="29">
        <v>33</v>
      </c>
      <c r="C35" s="37" t="s">
        <v>54</v>
      </c>
      <c r="D35" s="44" t="s">
        <v>86</v>
      </c>
      <c r="E35" s="40"/>
    </row>
    <row r="36" spans="1:5" x14ac:dyDescent="0.25">
      <c r="A36" s="24">
        <v>474</v>
      </c>
      <c r="B36" s="29">
        <v>33</v>
      </c>
      <c r="C36" s="37" t="s">
        <v>54</v>
      </c>
      <c r="D36" s="44" t="s">
        <v>88</v>
      </c>
      <c r="E36" s="40"/>
    </row>
    <row r="37" spans="1:5" ht="24" x14ac:dyDescent="0.25">
      <c r="A37" s="24">
        <v>473</v>
      </c>
      <c r="B37" s="29">
        <v>33</v>
      </c>
      <c r="C37" s="37" t="s">
        <v>54</v>
      </c>
      <c r="D37" s="44" t="s">
        <v>89</v>
      </c>
      <c r="E37" s="40"/>
    </row>
    <row r="38" spans="1:5" ht="36" x14ac:dyDescent="0.25">
      <c r="A38" s="24">
        <v>485</v>
      </c>
      <c r="B38" s="29">
        <v>33</v>
      </c>
      <c r="C38" s="37" t="s">
        <v>54</v>
      </c>
      <c r="D38" s="44" t="s">
        <v>90</v>
      </c>
      <c r="E38" s="40"/>
    </row>
    <row r="39" spans="1:5" x14ac:dyDescent="0.25">
      <c r="A39" s="11">
        <v>30128992</v>
      </c>
      <c r="B39" s="22">
        <v>33</v>
      </c>
      <c r="C39" s="24"/>
      <c r="D39" s="48" t="s">
        <v>91</v>
      </c>
      <c r="E39" s="40"/>
    </row>
    <row r="40" spans="1:5" ht="24" x14ac:dyDescent="0.25">
      <c r="A40" s="24">
        <v>837</v>
      </c>
      <c r="B40" s="29" t="s">
        <v>92</v>
      </c>
      <c r="C40" s="37" t="s">
        <v>54</v>
      </c>
      <c r="D40" s="44" t="s">
        <v>93</v>
      </c>
      <c r="E40" s="40"/>
    </row>
    <row r="41" spans="1:5" ht="24" x14ac:dyDescent="0.25">
      <c r="A41" s="24">
        <v>34</v>
      </c>
      <c r="B41" s="29">
        <v>29</v>
      </c>
      <c r="C41" s="37"/>
      <c r="D41" s="44" t="s">
        <v>94</v>
      </c>
      <c r="E41" s="40"/>
    </row>
    <row r="42" spans="1:5" x14ac:dyDescent="0.25">
      <c r="A42" s="24">
        <v>33</v>
      </c>
      <c r="B42" s="29">
        <v>29</v>
      </c>
      <c r="C42" s="37"/>
      <c r="D42" s="44" t="s">
        <v>95</v>
      </c>
      <c r="E42" s="40"/>
    </row>
    <row r="43" spans="1:5" x14ac:dyDescent="0.25">
      <c r="A43" s="24">
        <v>30128671</v>
      </c>
      <c r="B43" s="22">
        <v>33</v>
      </c>
      <c r="C43" s="24"/>
      <c r="D43" s="44" t="s">
        <v>96</v>
      </c>
      <c r="E43" s="40"/>
    </row>
    <row r="44" spans="1:5" x14ac:dyDescent="0.25">
      <c r="A44" s="24">
        <v>30128672</v>
      </c>
      <c r="B44" s="22">
        <v>33</v>
      </c>
      <c r="C44" s="24"/>
      <c r="D44" s="44" t="s">
        <v>97</v>
      </c>
      <c r="E44" s="40"/>
    </row>
  </sheetData>
  <protectedRanges>
    <protectedRange password="CAC3" sqref="C12" name="Rango1_3_3_18_1_1_1_1_1_3_2_1_2_1_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sqref="A1:XFD1048576"/>
    </sheetView>
  </sheetViews>
  <sheetFormatPr baseColWidth="10" defaultRowHeight="15" x14ac:dyDescent="0.25"/>
  <cols>
    <col min="1" max="1" width="3.28515625" bestFit="1" customWidth="1"/>
    <col min="2" max="2" width="9" bestFit="1" customWidth="1"/>
    <col min="3" max="3" width="41.85546875" customWidth="1"/>
    <col min="4" max="4" width="16.42578125" customWidth="1"/>
  </cols>
  <sheetData>
    <row r="1" spans="1:4" ht="22.5" x14ac:dyDescent="0.25">
      <c r="B1" s="49"/>
      <c r="D1" s="18" t="s">
        <v>170</v>
      </c>
    </row>
    <row r="2" spans="1:4" x14ac:dyDescent="0.25">
      <c r="A2" s="50" t="s">
        <v>98</v>
      </c>
      <c r="B2" s="50" t="s">
        <v>98</v>
      </c>
      <c r="C2" s="51" t="s">
        <v>99</v>
      </c>
      <c r="D2" s="52">
        <f>D3+D20+D27+D31+D35+D54+D53</f>
        <v>29673354</v>
      </c>
    </row>
    <row r="3" spans="1:4" x14ac:dyDescent="0.25">
      <c r="A3" s="53" t="s">
        <v>100</v>
      </c>
      <c r="B3" s="53" t="s">
        <v>98</v>
      </c>
      <c r="C3" s="54" t="s">
        <v>101</v>
      </c>
      <c r="D3" s="55">
        <f>D4+D9</f>
        <v>1828509</v>
      </c>
    </row>
    <row r="4" spans="1:4" x14ac:dyDescent="0.25">
      <c r="A4" s="56" t="s">
        <v>98</v>
      </c>
      <c r="B4" s="56" t="s">
        <v>102</v>
      </c>
      <c r="C4" s="57" t="s">
        <v>103</v>
      </c>
      <c r="D4" s="58">
        <f>D5+D6+D7+D8</f>
        <v>897930</v>
      </c>
    </row>
    <row r="5" spans="1:4" x14ac:dyDescent="0.25">
      <c r="A5" s="56" t="s">
        <v>98</v>
      </c>
      <c r="B5" s="56" t="s">
        <v>104</v>
      </c>
      <c r="C5" s="57" t="s">
        <v>105</v>
      </c>
      <c r="D5" s="58">
        <f>299310</f>
        <v>299310</v>
      </c>
    </row>
    <row r="6" spans="1:4" x14ac:dyDescent="0.25">
      <c r="A6" s="56" t="s">
        <v>98</v>
      </c>
      <c r="B6" s="56" t="s">
        <v>106</v>
      </c>
      <c r="C6" s="57" t="s">
        <v>107</v>
      </c>
      <c r="D6" s="58">
        <f>299310</f>
        <v>299310</v>
      </c>
    </row>
    <row r="7" spans="1:4" x14ac:dyDescent="0.25">
      <c r="A7" s="56"/>
      <c r="B7" s="56" t="s">
        <v>108</v>
      </c>
      <c r="C7" s="57" t="s">
        <v>109</v>
      </c>
      <c r="D7" s="58">
        <f>299310</f>
        <v>299310</v>
      </c>
    </row>
    <row r="8" spans="1:4" x14ac:dyDescent="0.25">
      <c r="A8" s="56"/>
      <c r="B8" s="56" t="s">
        <v>110</v>
      </c>
      <c r="C8" s="57" t="s">
        <v>111</v>
      </c>
      <c r="D8" s="58"/>
    </row>
    <row r="9" spans="1:4" x14ac:dyDescent="0.25">
      <c r="A9" s="56" t="s">
        <v>98</v>
      </c>
      <c r="B9" s="56" t="s">
        <v>112</v>
      </c>
      <c r="C9" s="57" t="s">
        <v>113</v>
      </c>
      <c r="D9" s="58">
        <f>SUM(D10:D16)</f>
        <v>930579</v>
      </c>
    </row>
    <row r="10" spans="1:4" x14ac:dyDescent="0.25">
      <c r="A10" s="56" t="s">
        <v>98</v>
      </c>
      <c r="B10" s="56" t="s">
        <v>104</v>
      </c>
      <c r="C10" s="57" t="s">
        <v>114</v>
      </c>
      <c r="D10" s="58">
        <f>299310</f>
        <v>299310</v>
      </c>
    </row>
    <row r="11" spans="1:4" ht="24" x14ac:dyDescent="0.25">
      <c r="A11" s="56" t="s">
        <v>98</v>
      </c>
      <c r="B11" s="56" t="s">
        <v>106</v>
      </c>
      <c r="C11" s="57" t="s">
        <v>115</v>
      </c>
      <c r="D11" s="58">
        <f>299310</f>
        <v>299310</v>
      </c>
    </row>
    <row r="12" spans="1:4" ht="36" x14ac:dyDescent="0.25">
      <c r="A12" s="56"/>
      <c r="B12" s="56" t="s">
        <v>116</v>
      </c>
      <c r="C12" s="57" t="s">
        <v>117</v>
      </c>
      <c r="D12" s="58">
        <v>32649</v>
      </c>
    </row>
    <row r="13" spans="1:4" x14ac:dyDescent="0.25">
      <c r="A13" s="56"/>
      <c r="B13" s="56" t="s">
        <v>108</v>
      </c>
      <c r="C13" s="57" t="s">
        <v>109</v>
      </c>
      <c r="D13" s="58">
        <f>299310</f>
        <v>299310</v>
      </c>
    </row>
    <row r="14" spans="1:4" ht="24" x14ac:dyDescent="0.25">
      <c r="A14" s="56"/>
      <c r="B14" s="56" t="s">
        <v>118</v>
      </c>
      <c r="C14" s="57" t="s">
        <v>119</v>
      </c>
      <c r="D14" s="58"/>
    </row>
    <row r="15" spans="1:4" x14ac:dyDescent="0.25">
      <c r="A15" s="56"/>
      <c r="B15" s="56" t="s">
        <v>110</v>
      </c>
      <c r="C15" s="57" t="s">
        <v>120</v>
      </c>
      <c r="D15" s="58"/>
    </row>
    <row r="16" spans="1:4" ht="24" x14ac:dyDescent="0.25">
      <c r="A16" s="56"/>
      <c r="B16" s="56"/>
      <c r="C16" s="57" t="s">
        <v>121</v>
      </c>
      <c r="D16" s="58"/>
    </row>
    <row r="17" spans="1:4" ht="24" x14ac:dyDescent="0.25">
      <c r="A17" s="56"/>
      <c r="B17" s="56"/>
      <c r="C17" s="57" t="s">
        <v>122</v>
      </c>
      <c r="D17" s="58"/>
    </row>
    <row r="18" spans="1:4" ht="24" x14ac:dyDescent="0.25">
      <c r="A18" s="56"/>
      <c r="B18" s="56"/>
      <c r="C18" s="57" t="s">
        <v>123</v>
      </c>
      <c r="D18" s="58"/>
    </row>
    <row r="19" spans="1:4" x14ac:dyDescent="0.25">
      <c r="A19" s="56"/>
      <c r="B19" s="56"/>
      <c r="C19" s="57"/>
      <c r="D19" s="58"/>
    </row>
    <row r="20" spans="1:4" ht="24" x14ac:dyDescent="0.25">
      <c r="A20" s="53" t="s">
        <v>124</v>
      </c>
      <c r="B20" s="53" t="s">
        <v>98</v>
      </c>
      <c r="C20" s="54" t="s">
        <v>125</v>
      </c>
      <c r="D20" s="55">
        <f>SUBTOTAL(9,D21:D26)</f>
        <v>406034</v>
      </c>
    </row>
    <row r="21" spans="1:4" x14ac:dyDescent="0.25">
      <c r="A21" s="56" t="s">
        <v>98</v>
      </c>
      <c r="B21" s="56" t="s">
        <v>112</v>
      </c>
      <c r="C21" s="57" t="s">
        <v>126</v>
      </c>
      <c r="D21" s="58"/>
    </row>
    <row r="22" spans="1:4" x14ac:dyDescent="0.25">
      <c r="A22" s="56" t="s">
        <v>98</v>
      </c>
      <c r="B22" s="56" t="s">
        <v>127</v>
      </c>
      <c r="C22" s="57" t="s">
        <v>128</v>
      </c>
      <c r="D22" s="58"/>
    </row>
    <row r="23" spans="1:4" x14ac:dyDescent="0.25">
      <c r="A23" s="56" t="s">
        <v>98</v>
      </c>
      <c r="B23" s="56" t="s">
        <v>129</v>
      </c>
      <c r="C23" s="57" t="s">
        <v>130</v>
      </c>
      <c r="D23" s="58">
        <v>406034</v>
      </c>
    </row>
    <row r="24" spans="1:4" x14ac:dyDescent="0.25">
      <c r="A24" s="56"/>
      <c r="B24" s="56" t="s">
        <v>131</v>
      </c>
      <c r="C24" s="57" t="s">
        <v>132</v>
      </c>
      <c r="D24" s="58"/>
    </row>
    <row r="25" spans="1:4" x14ac:dyDescent="0.25">
      <c r="A25" s="56"/>
      <c r="B25" s="56" t="s">
        <v>133</v>
      </c>
      <c r="C25" s="57" t="s">
        <v>134</v>
      </c>
      <c r="D25" s="58"/>
    </row>
    <row r="26" spans="1:4" x14ac:dyDescent="0.25">
      <c r="A26" s="56"/>
      <c r="B26" s="56">
        <v>99</v>
      </c>
      <c r="C26" s="57" t="s">
        <v>135</v>
      </c>
      <c r="D26" s="58"/>
    </row>
    <row r="27" spans="1:4" x14ac:dyDescent="0.25">
      <c r="A27" s="53" t="s">
        <v>136</v>
      </c>
      <c r="B27" s="53" t="s">
        <v>98</v>
      </c>
      <c r="C27" s="54" t="s">
        <v>137</v>
      </c>
      <c r="D27" s="55">
        <f>D30+D29+D28</f>
        <v>20638622</v>
      </c>
    </row>
    <row r="28" spans="1:4" x14ac:dyDescent="0.25">
      <c r="A28" s="56" t="s">
        <v>98</v>
      </c>
      <c r="B28" s="56" t="s">
        <v>102</v>
      </c>
      <c r="C28" s="57" t="s">
        <v>138</v>
      </c>
      <c r="D28" s="58">
        <v>179786</v>
      </c>
    </row>
    <row r="29" spans="1:4" x14ac:dyDescent="0.25">
      <c r="A29" s="56" t="s">
        <v>98</v>
      </c>
      <c r="B29" s="56" t="s">
        <v>139</v>
      </c>
      <c r="C29" s="57" t="s">
        <v>140</v>
      </c>
      <c r="D29" s="58">
        <v>20096182</v>
      </c>
    </row>
    <row r="30" spans="1:4" x14ac:dyDescent="0.25">
      <c r="A30" s="56" t="s">
        <v>98</v>
      </c>
      <c r="B30" s="56" t="s">
        <v>112</v>
      </c>
      <c r="C30" s="57" t="s">
        <v>141</v>
      </c>
      <c r="D30" s="58">
        <v>362654</v>
      </c>
    </row>
    <row r="31" spans="1:4" x14ac:dyDescent="0.25">
      <c r="A31" s="53" t="s">
        <v>142</v>
      </c>
      <c r="B31" s="53" t="s">
        <v>98</v>
      </c>
      <c r="C31" s="54" t="s">
        <v>143</v>
      </c>
      <c r="D31" s="55">
        <f>D32</f>
        <v>0</v>
      </c>
    </row>
    <row r="32" spans="1:4" x14ac:dyDescent="0.25">
      <c r="A32" s="56" t="s">
        <v>98</v>
      </c>
      <c r="B32" s="56" t="s">
        <v>131</v>
      </c>
      <c r="C32" s="57" t="s">
        <v>144</v>
      </c>
      <c r="D32" s="58">
        <f>D33+D34</f>
        <v>0</v>
      </c>
    </row>
    <row r="33" spans="1:4" x14ac:dyDescent="0.25">
      <c r="A33" s="56" t="s">
        <v>98</v>
      </c>
      <c r="B33" s="56" t="s">
        <v>104</v>
      </c>
      <c r="C33" s="57" t="s">
        <v>145</v>
      </c>
      <c r="D33" s="58">
        <f>800000</f>
        <v>800000</v>
      </c>
    </row>
    <row r="34" spans="1:4" ht="24" x14ac:dyDescent="0.25">
      <c r="A34" s="56" t="s">
        <v>98</v>
      </c>
      <c r="B34" s="56" t="s">
        <v>146</v>
      </c>
      <c r="C34" s="57" t="s">
        <v>147</v>
      </c>
      <c r="D34" s="58">
        <v>-800000</v>
      </c>
    </row>
    <row r="35" spans="1:4" x14ac:dyDescent="0.25">
      <c r="A35" s="53" t="s">
        <v>148</v>
      </c>
      <c r="B35" s="53" t="s">
        <v>98</v>
      </c>
      <c r="C35" s="54" t="s">
        <v>149</v>
      </c>
      <c r="D35" s="55">
        <f>D36+D40</f>
        <v>6797689</v>
      </c>
    </row>
    <row r="36" spans="1:4" x14ac:dyDescent="0.25">
      <c r="A36" s="56" t="s">
        <v>98</v>
      </c>
      <c r="B36" s="59" t="s">
        <v>102</v>
      </c>
      <c r="C36" s="57" t="s">
        <v>103</v>
      </c>
      <c r="D36" s="58">
        <f>SUM(D37:D39)</f>
        <v>437440</v>
      </c>
    </row>
    <row r="37" spans="1:4" ht="24" x14ac:dyDescent="0.25">
      <c r="A37" s="56"/>
      <c r="B37" s="59">
        <v>10</v>
      </c>
      <c r="C37" s="57" t="s">
        <v>150</v>
      </c>
      <c r="D37" s="58">
        <v>108560</v>
      </c>
    </row>
    <row r="38" spans="1:4" ht="36" x14ac:dyDescent="0.25">
      <c r="A38" s="56"/>
      <c r="B38" s="59">
        <v>220</v>
      </c>
      <c r="C38" s="57" t="s">
        <v>151</v>
      </c>
      <c r="D38" s="58">
        <v>116106</v>
      </c>
    </row>
    <row r="39" spans="1:4" ht="36" x14ac:dyDescent="0.25">
      <c r="A39" s="56"/>
      <c r="B39" s="59">
        <v>221</v>
      </c>
      <c r="C39" s="57" t="s">
        <v>152</v>
      </c>
      <c r="D39" s="58">
        <v>212774</v>
      </c>
    </row>
    <row r="40" spans="1:4" x14ac:dyDescent="0.25">
      <c r="A40" s="56" t="s">
        <v>98</v>
      </c>
      <c r="B40" s="56" t="s">
        <v>112</v>
      </c>
      <c r="C40" s="57" t="s">
        <v>113</v>
      </c>
      <c r="D40" s="58">
        <f>SUM(D41:D52)</f>
        <v>6360249</v>
      </c>
    </row>
    <row r="41" spans="1:4" x14ac:dyDescent="0.25">
      <c r="A41" s="56" t="s">
        <v>98</v>
      </c>
      <c r="B41" s="56" t="s">
        <v>153</v>
      </c>
      <c r="C41" s="57" t="s">
        <v>154</v>
      </c>
      <c r="D41" s="58">
        <v>4049892</v>
      </c>
    </row>
    <row r="42" spans="1:4" ht="36" x14ac:dyDescent="0.25">
      <c r="A42" s="56"/>
      <c r="B42" s="59">
        <v>213</v>
      </c>
      <c r="C42" s="57" t="s">
        <v>155</v>
      </c>
      <c r="D42" s="58">
        <v>277470</v>
      </c>
    </row>
    <row r="43" spans="1:4" ht="60" x14ac:dyDescent="0.25">
      <c r="A43" s="56"/>
      <c r="B43" s="59">
        <v>219</v>
      </c>
      <c r="C43" s="57" t="s">
        <v>156</v>
      </c>
      <c r="D43" s="58">
        <v>106187</v>
      </c>
    </row>
    <row r="44" spans="1:4" ht="36" x14ac:dyDescent="0.25">
      <c r="A44" s="56"/>
      <c r="B44" s="60">
        <v>222</v>
      </c>
      <c r="C44" s="57" t="s">
        <v>157</v>
      </c>
      <c r="D44" s="58">
        <v>578813</v>
      </c>
    </row>
    <row r="45" spans="1:4" ht="24" x14ac:dyDescent="0.25">
      <c r="A45" s="56"/>
      <c r="B45" s="60">
        <v>223</v>
      </c>
      <c r="C45" s="57" t="s">
        <v>158</v>
      </c>
      <c r="D45" s="58">
        <v>23153</v>
      </c>
    </row>
    <row r="46" spans="1:4" ht="36" x14ac:dyDescent="0.25">
      <c r="A46" s="56"/>
      <c r="B46" s="60">
        <v>224</v>
      </c>
      <c r="C46" s="57" t="s">
        <v>159</v>
      </c>
      <c r="D46" s="58">
        <v>7718</v>
      </c>
    </row>
    <row r="47" spans="1:4" ht="24" x14ac:dyDescent="0.25">
      <c r="A47" s="56"/>
      <c r="B47" s="60">
        <v>225</v>
      </c>
      <c r="C47" s="57" t="s">
        <v>160</v>
      </c>
      <c r="D47" s="58">
        <v>30870</v>
      </c>
    </row>
    <row r="48" spans="1:4" ht="36" x14ac:dyDescent="0.25">
      <c r="A48" s="56"/>
      <c r="B48" s="60">
        <v>226</v>
      </c>
      <c r="C48" s="57" t="s">
        <v>161</v>
      </c>
      <c r="D48" s="58">
        <v>19294</v>
      </c>
    </row>
    <row r="49" spans="1:4" ht="36" x14ac:dyDescent="0.25">
      <c r="A49" s="56"/>
      <c r="B49" s="60">
        <v>227</v>
      </c>
      <c r="C49" s="57" t="s">
        <v>162</v>
      </c>
      <c r="D49" s="58">
        <v>34729</v>
      </c>
    </row>
    <row r="50" spans="1:4" ht="36" x14ac:dyDescent="0.25">
      <c r="A50" s="56"/>
      <c r="B50" s="60">
        <v>643</v>
      </c>
      <c r="C50" s="57" t="s">
        <v>163</v>
      </c>
      <c r="D50" s="58">
        <v>84186</v>
      </c>
    </row>
    <row r="51" spans="1:4" ht="60" x14ac:dyDescent="0.25">
      <c r="A51" s="56"/>
      <c r="B51" s="60">
        <v>644</v>
      </c>
      <c r="C51" s="57" t="s">
        <v>164</v>
      </c>
      <c r="D51" s="58">
        <v>5865</v>
      </c>
    </row>
    <row r="52" spans="1:4" x14ac:dyDescent="0.25">
      <c r="A52" s="56"/>
      <c r="B52" s="56">
        <v>999</v>
      </c>
      <c r="C52" s="57" t="s">
        <v>165</v>
      </c>
      <c r="D52" s="58">
        <v>1142072</v>
      </c>
    </row>
    <row r="53" spans="1:4" x14ac:dyDescent="0.25">
      <c r="A53" s="53">
        <v>34</v>
      </c>
      <c r="B53" s="61" t="s">
        <v>166</v>
      </c>
      <c r="C53" s="54" t="s">
        <v>167</v>
      </c>
      <c r="D53" s="55"/>
    </row>
    <row r="54" spans="1:4" x14ac:dyDescent="0.25">
      <c r="A54" s="53" t="s">
        <v>168</v>
      </c>
      <c r="B54" s="53" t="s">
        <v>98</v>
      </c>
      <c r="C54" s="54" t="s">
        <v>169</v>
      </c>
      <c r="D54" s="55">
        <f>2500</f>
        <v>2500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" sqref="D2"/>
    </sheetView>
  </sheetViews>
  <sheetFormatPr baseColWidth="10" defaultRowHeight="15" x14ac:dyDescent="0.25"/>
  <cols>
    <col min="1" max="1" width="3.28515625" bestFit="1" customWidth="1"/>
    <col min="2" max="2" width="9" bestFit="1" customWidth="1"/>
    <col min="3" max="3" width="41.85546875" customWidth="1"/>
    <col min="4" max="4" width="16.42578125" customWidth="1"/>
  </cols>
  <sheetData>
    <row r="1" spans="1:4" ht="22.5" x14ac:dyDescent="0.25">
      <c r="B1" s="49"/>
      <c r="D1" s="18" t="s">
        <v>170</v>
      </c>
    </row>
    <row r="2" spans="1:4" x14ac:dyDescent="0.25">
      <c r="A2" s="50" t="s">
        <v>98</v>
      </c>
      <c r="B2" s="50" t="s">
        <v>98</v>
      </c>
      <c r="C2" s="51" t="s">
        <v>99</v>
      </c>
      <c r="D2" s="52">
        <f>D3+D7+D11+D15+D25+D24</f>
        <v>8055959</v>
      </c>
    </row>
    <row r="3" spans="1:4" x14ac:dyDescent="0.25">
      <c r="A3" s="53" t="s">
        <v>124</v>
      </c>
      <c r="B3" s="53" t="s">
        <v>98</v>
      </c>
      <c r="C3" s="54" t="s">
        <v>125</v>
      </c>
      <c r="D3" s="55">
        <f>SUM(D4:D6)</f>
        <v>0</v>
      </c>
    </row>
    <row r="4" spans="1:4" x14ac:dyDescent="0.25">
      <c r="A4" s="56"/>
      <c r="B4" s="56" t="s">
        <v>112</v>
      </c>
      <c r="C4" s="57" t="s">
        <v>126</v>
      </c>
      <c r="D4" s="58"/>
    </row>
    <row r="5" spans="1:4" x14ac:dyDescent="0.25">
      <c r="A5" s="56" t="s">
        <v>98</v>
      </c>
      <c r="B5" s="56" t="s">
        <v>127</v>
      </c>
      <c r="C5" s="57" t="s">
        <v>128</v>
      </c>
      <c r="D5" s="58"/>
    </row>
    <row r="6" spans="1:4" x14ac:dyDescent="0.25">
      <c r="A6" s="56" t="s">
        <v>98</v>
      </c>
      <c r="B6" s="56" t="s">
        <v>129</v>
      </c>
      <c r="C6" s="57" t="s">
        <v>130</v>
      </c>
      <c r="D6" s="58"/>
    </row>
    <row r="7" spans="1:4" x14ac:dyDescent="0.25">
      <c r="A7" s="53" t="s">
        <v>136</v>
      </c>
      <c r="B7" s="53" t="s">
        <v>98</v>
      </c>
      <c r="C7" s="54" t="s">
        <v>137</v>
      </c>
      <c r="D7" s="55">
        <f>D10+D9+D8</f>
        <v>6627596</v>
      </c>
    </row>
    <row r="8" spans="1:4" x14ac:dyDescent="0.25">
      <c r="A8" s="56" t="s">
        <v>98</v>
      </c>
      <c r="B8" s="56" t="s">
        <v>102</v>
      </c>
      <c r="C8" s="57" t="s">
        <v>138</v>
      </c>
      <c r="D8" s="58">
        <v>10</v>
      </c>
    </row>
    <row r="9" spans="1:4" x14ac:dyDescent="0.25">
      <c r="A9" s="56" t="s">
        <v>98</v>
      </c>
      <c r="B9" s="56" t="s">
        <v>139</v>
      </c>
      <c r="C9" s="57" t="s">
        <v>140</v>
      </c>
      <c r="D9" s="58">
        <v>6563257</v>
      </c>
    </row>
    <row r="10" spans="1:4" x14ac:dyDescent="0.25">
      <c r="A10" s="56" t="s">
        <v>98</v>
      </c>
      <c r="B10" s="56" t="s">
        <v>112</v>
      </c>
      <c r="C10" s="57" t="s">
        <v>141</v>
      </c>
      <c r="D10" s="58">
        <v>64329</v>
      </c>
    </row>
    <row r="11" spans="1:4" x14ac:dyDescent="0.25">
      <c r="A11" s="53" t="s">
        <v>142</v>
      </c>
      <c r="B11" s="53" t="s">
        <v>98</v>
      </c>
      <c r="C11" s="54" t="s">
        <v>143</v>
      </c>
      <c r="D11" s="55">
        <f>D12</f>
        <v>0</v>
      </c>
    </row>
    <row r="12" spans="1:4" x14ac:dyDescent="0.25">
      <c r="A12" s="56" t="s">
        <v>98</v>
      </c>
      <c r="B12" s="56" t="s">
        <v>131</v>
      </c>
      <c r="C12" s="57" t="s">
        <v>144</v>
      </c>
      <c r="D12" s="58">
        <f>D13+D14</f>
        <v>0</v>
      </c>
    </row>
    <row r="13" spans="1:4" x14ac:dyDescent="0.25">
      <c r="A13" s="56" t="s">
        <v>98</v>
      </c>
      <c r="B13" s="56" t="s">
        <v>104</v>
      </c>
      <c r="C13" s="57" t="s">
        <v>145</v>
      </c>
      <c r="D13" s="58">
        <f>800000</f>
        <v>800000</v>
      </c>
    </row>
    <row r="14" spans="1:4" x14ac:dyDescent="0.25">
      <c r="A14" s="56" t="s">
        <v>98</v>
      </c>
      <c r="B14" s="56" t="s">
        <v>146</v>
      </c>
      <c r="C14" s="57" t="s">
        <v>147</v>
      </c>
      <c r="D14" s="58">
        <v>-800000</v>
      </c>
    </row>
    <row r="15" spans="1:4" x14ac:dyDescent="0.25">
      <c r="A15" s="53" t="s">
        <v>148</v>
      </c>
      <c r="B15" s="53" t="s">
        <v>98</v>
      </c>
      <c r="C15" s="54" t="s">
        <v>149</v>
      </c>
      <c r="D15" s="55">
        <f>D16</f>
        <v>1425863</v>
      </c>
    </row>
    <row r="16" spans="1:4" x14ac:dyDescent="0.25">
      <c r="A16" s="56" t="s">
        <v>98</v>
      </c>
      <c r="B16" s="60" t="s">
        <v>112</v>
      </c>
      <c r="C16" s="57" t="s">
        <v>113</v>
      </c>
      <c r="D16" s="58">
        <f>SUM(D17:D23)</f>
        <v>1425863</v>
      </c>
    </row>
    <row r="17" spans="1:4" ht="24" x14ac:dyDescent="0.25">
      <c r="A17" s="56"/>
      <c r="B17" s="60">
        <v>210</v>
      </c>
      <c r="C17" s="57" t="s">
        <v>171</v>
      </c>
      <c r="D17" s="58"/>
    </row>
    <row r="18" spans="1:4" ht="36" x14ac:dyDescent="0.25">
      <c r="A18" s="56"/>
      <c r="B18" s="60">
        <v>220</v>
      </c>
      <c r="C18" s="62" t="s">
        <v>172</v>
      </c>
      <c r="D18" s="58">
        <v>175436</v>
      </c>
    </row>
    <row r="19" spans="1:4" ht="24" x14ac:dyDescent="0.25">
      <c r="A19" s="56"/>
      <c r="B19" s="60">
        <v>226</v>
      </c>
      <c r="C19" s="57" t="s">
        <v>161</v>
      </c>
      <c r="D19" s="58">
        <v>232860</v>
      </c>
    </row>
    <row r="20" spans="1:4" ht="24" x14ac:dyDescent="0.25">
      <c r="A20" s="56"/>
      <c r="B20" s="60">
        <v>409</v>
      </c>
      <c r="C20" s="63" t="s">
        <v>173</v>
      </c>
      <c r="D20" s="58">
        <v>305198</v>
      </c>
    </row>
    <row r="21" spans="1:4" ht="36" x14ac:dyDescent="0.25">
      <c r="A21" s="56"/>
      <c r="B21" s="60">
        <v>472</v>
      </c>
      <c r="C21" s="57" t="s">
        <v>87</v>
      </c>
      <c r="D21" s="58">
        <v>514500</v>
      </c>
    </row>
    <row r="22" spans="1:4" ht="36" x14ac:dyDescent="0.25">
      <c r="A22" s="56"/>
      <c r="B22" s="60">
        <v>474</v>
      </c>
      <c r="C22" s="57" t="s">
        <v>174</v>
      </c>
      <c r="D22" s="58">
        <v>125839</v>
      </c>
    </row>
    <row r="23" spans="1:4" ht="36" x14ac:dyDescent="0.25">
      <c r="A23" s="56"/>
      <c r="B23" s="60">
        <v>837</v>
      </c>
      <c r="C23" s="57" t="s">
        <v>175</v>
      </c>
      <c r="D23" s="58">
        <v>72030</v>
      </c>
    </row>
    <row r="24" spans="1:4" x14ac:dyDescent="0.25">
      <c r="A24" s="53">
        <v>34</v>
      </c>
      <c r="B24" s="61" t="s">
        <v>166</v>
      </c>
      <c r="C24" s="54" t="s">
        <v>167</v>
      </c>
      <c r="D24" s="55"/>
    </row>
    <row r="25" spans="1:4" x14ac:dyDescent="0.25">
      <c r="A25" s="53" t="s">
        <v>168</v>
      </c>
      <c r="B25" s="53" t="s">
        <v>98</v>
      </c>
      <c r="C25" s="54" t="s">
        <v>169</v>
      </c>
      <c r="D25" s="55"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enero FNDR</vt:lpstr>
      <vt:lpstr>ejecucion enero fondema</vt:lpstr>
      <vt:lpstr>presupuesto fndr</vt:lpstr>
      <vt:lpstr>presupuesto fondema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ecardenas</dc:creator>
  <cp:lastModifiedBy>ecardenas</cp:lastModifiedBy>
  <dcterms:created xsi:type="dcterms:W3CDTF">2013-02-08T12:16:12Z</dcterms:created>
  <dcterms:modified xsi:type="dcterms:W3CDTF">2013-02-08T12:32:46Z</dcterms:modified>
</cp:coreProperties>
</file>